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7126"/>
  <workbookPr defaultThemeVersion="124226"/>
  <mc:AlternateContent xmlns:mc="http://schemas.openxmlformats.org/markup-compatibility/2006">
    <mc:Choice Requires="x15">
      <x15ac:absPath xmlns:x15ac="http://schemas.microsoft.com/office/spreadsheetml/2010/11/ac" url="C:\Users\mmrzo\OneDrive\Робочий стіл\РОВ\ММР ЗО\Рішення\33 сесія\3.2. бюджет\"/>
    </mc:Choice>
  </mc:AlternateContent>
  <xr:revisionPtr revIDLastSave="0" documentId="8_{CD2AC98F-1B06-44D0-9620-399D3007BF39}" xr6:coauthVersionLast="47" xr6:coauthVersionMax="47" xr10:uidLastSave="{00000000-0000-0000-0000-000000000000}"/>
  <bookViews>
    <workbookView xWindow="-108" yWindow="-108" windowWidth="23256" windowHeight="12456" tabRatio="669"/>
  </bookViews>
  <sheets>
    <sheet name="Лист1  (3)" sheetId="7" r:id="rId1"/>
  </sheets>
  <definedNames>
    <definedName name="_Hlk143674693" localSheetId="0">'Лист1  (3)'!$E$54</definedName>
    <definedName name="_xlnm.Print_Titles" localSheetId="0">'Лист1  (3)'!$11:$11</definedName>
    <definedName name="_xlnm.Print_Area" localSheetId="0">'Лист1  (3)'!$A$1:$J$128</definedName>
  </definedNames>
  <calcPr calcId="191029" fullCalcOnLoad="1"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45" i="7" l="1"/>
  <c r="G45" i="7"/>
  <c r="I119" i="7"/>
  <c r="H119" i="7"/>
  <c r="G119" i="7"/>
  <c r="G112" i="7"/>
  <c r="H40" i="7"/>
  <c r="J34" i="7"/>
  <c r="I34" i="7"/>
  <c r="G39" i="7"/>
  <c r="H19" i="7"/>
  <c r="H14" i="7"/>
  <c r="H38" i="7"/>
  <c r="H34" i="7"/>
  <c r="G34" i="7"/>
  <c r="G18" i="7"/>
  <c r="G16" i="7"/>
  <c r="J14" i="7"/>
  <c r="I14" i="7"/>
  <c r="G21" i="7"/>
  <c r="G67" i="7"/>
  <c r="I62" i="7"/>
  <c r="J62" i="7"/>
  <c r="H62" i="7"/>
  <c r="G69" i="7"/>
  <c r="G59" i="7"/>
  <c r="G31" i="7"/>
  <c r="H55" i="7"/>
  <c r="G33" i="7"/>
  <c r="J50" i="7"/>
  <c r="G30" i="7"/>
  <c r="G32" i="7"/>
  <c r="G17" i="7"/>
  <c r="G54" i="7"/>
  <c r="I50" i="7"/>
  <c r="G24" i="7"/>
  <c r="G20" i="7"/>
  <c r="G19" i="7"/>
  <c r="G58" i="7"/>
  <c r="G48" i="7"/>
  <c r="G115" i="7"/>
  <c r="G71" i="7"/>
  <c r="G116" i="7"/>
  <c r="H109" i="7"/>
  <c r="G72" i="7"/>
  <c r="G43" i="7"/>
  <c r="G102" i="7"/>
  <c r="I25" i="7"/>
  <c r="G25" i="7"/>
  <c r="G99" i="7"/>
  <c r="G22" i="7"/>
  <c r="G68" i="7"/>
  <c r="J109" i="7"/>
  <c r="G118" i="7"/>
  <c r="G37" i="7"/>
  <c r="G117" i="7"/>
  <c r="G52" i="7"/>
  <c r="G79" i="7"/>
  <c r="J25" i="7"/>
  <c r="G86" i="7"/>
  <c r="G87" i="7"/>
  <c r="G27" i="7"/>
  <c r="G28" i="7"/>
  <c r="G29" i="7"/>
  <c r="G26" i="7"/>
  <c r="G66" i="7"/>
  <c r="G65" i="7"/>
  <c r="G64" i="7"/>
  <c r="G63" i="7"/>
  <c r="G113" i="7"/>
  <c r="G110" i="7"/>
  <c r="G111" i="7"/>
  <c r="G88" i="7"/>
  <c r="G84" i="7"/>
  <c r="G81" i="7"/>
  <c r="G82" i="7"/>
  <c r="G83" i="7"/>
  <c r="G56" i="7"/>
  <c r="I55" i="7"/>
  <c r="J55" i="7"/>
  <c r="G57" i="7"/>
  <c r="J40" i="7"/>
  <c r="G41" i="7"/>
  <c r="I40" i="7"/>
  <c r="G35" i="7"/>
  <c r="G36" i="7"/>
  <c r="G42" i="7"/>
  <c r="G61" i="7"/>
  <c r="G60" i="7"/>
  <c r="G44" i="7"/>
  <c r="G46" i="7"/>
  <c r="G49" i="7"/>
  <c r="G78" i="7"/>
  <c r="G114" i="7"/>
  <c r="G94" i="7"/>
  <c r="G100" i="7"/>
  <c r="G98" i="7"/>
  <c r="I107" i="7"/>
  <c r="J107" i="7"/>
  <c r="H107" i="7"/>
  <c r="G91" i="7"/>
  <c r="G74" i="7"/>
  <c r="G51" i="7"/>
  <c r="G97" i="7"/>
  <c r="G108" i="7"/>
  <c r="G15" i="7"/>
  <c r="G93" i="7"/>
  <c r="G90" i="7"/>
  <c r="G106" i="7"/>
  <c r="G105" i="7"/>
  <c r="G103" i="7"/>
  <c r="G77" i="7"/>
  <c r="G76" i="7"/>
  <c r="G75" i="7"/>
  <c r="G104" i="7"/>
  <c r="G92" i="7"/>
  <c r="G85" i="7"/>
  <c r="G96" i="7"/>
  <c r="G89" i="7"/>
  <c r="G73" i="7"/>
  <c r="G95" i="7"/>
  <c r="G101" i="7"/>
  <c r="G47" i="7"/>
  <c r="I109" i="7"/>
  <c r="I70" i="7"/>
  <c r="H25" i="7"/>
  <c r="H70" i="7"/>
  <c r="G53" i="7"/>
  <c r="H50" i="7"/>
  <c r="J70" i="7"/>
  <c r="G23" i="7"/>
  <c r="G109" i="7"/>
  <c r="G50" i="7"/>
  <c r="G14" i="7"/>
  <c r="G40" i="7"/>
  <c r="G55" i="7"/>
  <c r="G62" i="7"/>
  <c r="G38" i="7"/>
  <c r="J119" i="7"/>
  <c r="G107" i="7"/>
  <c r="G70" i="7"/>
</calcChain>
</file>

<file path=xl/sharedStrings.xml><?xml version="1.0" encoding="utf-8"?>
<sst xmlns="http://schemas.openxmlformats.org/spreadsheetml/2006/main" count="538" uniqueCount="326">
  <si>
    <t>Додаток 7</t>
  </si>
  <si>
    <t>Загальний фонд</t>
  </si>
  <si>
    <t>Спеціальний фонд</t>
  </si>
  <si>
    <t>Виконавчий комітет Мелітопольської міської ради Запорізької області</t>
  </si>
  <si>
    <t>1090</t>
  </si>
  <si>
    <t>1030</t>
  </si>
  <si>
    <t>0830</t>
  </si>
  <si>
    <t>0490</t>
  </si>
  <si>
    <t>0540</t>
  </si>
  <si>
    <t>Управління соціального захисту населення  Мелітопольської міської ради Запорізької області</t>
  </si>
  <si>
    <t>0620</t>
  </si>
  <si>
    <t>0456</t>
  </si>
  <si>
    <t>0921</t>
  </si>
  <si>
    <t>0731</t>
  </si>
  <si>
    <t>Внески до статутного капіталу суб"єктів господарювання</t>
  </si>
  <si>
    <t>7310</t>
  </si>
  <si>
    <t>0180</t>
  </si>
  <si>
    <t>2010</t>
  </si>
  <si>
    <t>Багатопрофільна стаціонарна медична допомога населенню</t>
  </si>
  <si>
    <t>0200000</t>
  </si>
  <si>
    <t>0800000</t>
  </si>
  <si>
    <t>0217693</t>
  </si>
  <si>
    <t>7693</t>
  </si>
  <si>
    <t>Інші заходи, пов'язані з економічною діяльністю</t>
  </si>
  <si>
    <t>6030</t>
  </si>
  <si>
    <t>Організація благоустрою населених пунктів</t>
  </si>
  <si>
    <t>7461</t>
  </si>
  <si>
    <t>Утримання та розвиток автомобільних доріг та дорожньої інфраструктури за рахунок коштів місцевого бюджету</t>
  </si>
  <si>
    <t>1500000</t>
  </si>
  <si>
    <t>1512010</t>
  </si>
  <si>
    <t>1512111</t>
  </si>
  <si>
    <t>2111</t>
  </si>
  <si>
    <t>Первинна медична допомога населенню, що надається центрами первинної медичної (медико-санітарної) допомоги</t>
  </si>
  <si>
    <t>1517310</t>
  </si>
  <si>
    <t>0443</t>
  </si>
  <si>
    <t>Будівництво об'єктів житлово-комунального господарства</t>
  </si>
  <si>
    <t>8311</t>
  </si>
  <si>
    <t>0511</t>
  </si>
  <si>
    <t>Охорона та раціональне використання природних ресурсів</t>
  </si>
  <si>
    <t>1512030</t>
  </si>
  <si>
    <t>2030</t>
  </si>
  <si>
    <t>0733</t>
  </si>
  <si>
    <t>Лікарсько-акушерська допомога вагітним, породіллям та новонародженим</t>
  </si>
  <si>
    <t>0726</t>
  </si>
  <si>
    <t>РОЗПОДІЛ</t>
  </si>
  <si>
    <t>1</t>
  </si>
  <si>
    <t>УСЬОГО</t>
  </si>
  <si>
    <t>Код Програмної класифікації видатків та кредитування місцевих бюджетів</t>
  </si>
  <si>
    <t>Код Типової програмної класифікації видатків та кредитування місцевих бюджетів</t>
  </si>
  <si>
    <t>Код Функціональної класифікації видатків та кредитування бюджету</t>
  </si>
  <si>
    <t>Найменування головного розпорядника коштів міського бюжету/відповідального виконавця, найменування бюджетної програми згідно з Типовою програмною класифікацією видатків та кредитування місцевих бюджетів</t>
  </si>
  <si>
    <t>Найменування місцевої /регіональної програми</t>
  </si>
  <si>
    <t>Усього</t>
  </si>
  <si>
    <t>усього</t>
  </si>
  <si>
    <t>у тому числі бюджет розвитку</t>
  </si>
  <si>
    <t xml:space="preserve">Міська програма "Організація підтримки і реалізації стратегічних ініціатив та підготовки проектів розвитку міста Мелітополя" </t>
  </si>
  <si>
    <t xml:space="preserve">Міська програма "Благоустрій міста"  </t>
  </si>
  <si>
    <t xml:space="preserve">Міська програма "Капітальні видатки"  </t>
  </si>
  <si>
    <t xml:space="preserve">Міська програма "Капітальні вкладення"    </t>
  </si>
  <si>
    <t xml:space="preserve">Міська програма "Капітальні видатки" </t>
  </si>
  <si>
    <t>1517461</t>
  </si>
  <si>
    <t>1517330</t>
  </si>
  <si>
    <t>1517366</t>
  </si>
  <si>
    <t>1518311</t>
  </si>
  <si>
    <t>7330</t>
  </si>
  <si>
    <t>7366</t>
  </si>
  <si>
    <t>Будівництво інших об'єктів соціальної та виробничої інфраструктури комунальної власності</t>
  </si>
  <si>
    <t>Реалізація проектів в рамках Надзвичайної кредитної програми для відновлення України</t>
  </si>
  <si>
    <t>1516030</t>
  </si>
  <si>
    <t>1517361</t>
  </si>
  <si>
    <t>7361</t>
  </si>
  <si>
    <t>Співфінансування інвестиційних проектів, що реалізуються за рахунок коштів державного фонду регіонального розвитку</t>
  </si>
  <si>
    <t>1518350</t>
  </si>
  <si>
    <t>8350</t>
  </si>
  <si>
    <t>Здійснення природоохоронних заходів на об"єктах комунальної власності за рахунок субвенції з державного бюджету</t>
  </si>
  <si>
    <t>(грн)</t>
  </si>
  <si>
    <t>(код бюджету)</t>
  </si>
  <si>
    <t>Дата і номер документа, яким затверджено місцеву регіональну програму</t>
  </si>
  <si>
    <t>08568000000</t>
  </si>
  <si>
    <t xml:space="preserve"> Міська програма "Фінансова підтримка КП "Телерадіокомпанія "Мелітополь" Мелітопольської міської ради Запорізької області" </t>
  </si>
  <si>
    <t>Мелітопольський міський голова</t>
  </si>
  <si>
    <t>Іван ФЕДОРОВ</t>
  </si>
  <si>
    <t>0813241</t>
  </si>
  <si>
    <t>3241</t>
  </si>
  <si>
    <t>Забезпечення діяльності інших закладів у сфері соціального захисту і соціального забезпечення</t>
  </si>
  <si>
    <t>Департамент капітального будівництва та житлово-комунального господарства Мелітопольської міської ради Запорізької області</t>
  </si>
  <si>
    <t>1511021</t>
  </si>
  <si>
    <t>1021</t>
  </si>
  <si>
    <t xml:space="preserve">Надання загальної середньої освіти закладами загальної середньої освіти </t>
  </si>
  <si>
    <t>1517363</t>
  </si>
  <si>
    <t>7363</t>
  </si>
  <si>
    <t>Виконання інвестиційних проектів в рамках здійснення заходів щодо соціально-економічного розвитку окремих територій</t>
  </si>
  <si>
    <t>0218410</t>
  </si>
  <si>
    <t>8410</t>
  </si>
  <si>
    <t>Фінансова підтримка засобів масової інформації</t>
  </si>
  <si>
    <t xml:space="preserve">Міська програма "Реконструкція, капітальний та поточний ремонт  об"єктів вулично-дорожньої мережі міста"  </t>
  </si>
  <si>
    <t>3719820</t>
  </si>
  <si>
    <t>9820</t>
  </si>
  <si>
    <t>Міська програма "Матеріально-технічне забезпечення Національної гвардії України (військова частина 3033)"</t>
  </si>
  <si>
    <t>Субвенція з місцевого бюджету державному бюджету на перерахування коштів в умовах воєнного стану або для здійснення згідно із законом заходів загальної мобілізації та з метою відсічі збройної агресії Російської Федерації проти України та забезпечення національної безпеки, усунення загрози небезпеки державній незалежності України, її територіальній цілісності</t>
  </si>
  <si>
    <t>Міська програма “Матеріально-технічне забезпечення Мелітопольського районного територіального центра комплектування та соціальної підтримки”</t>
  </si>
  <si>
    <t xml:space="preserve">Міська програма "Капітальні видатки"    </t>
  </si>
  <si>
    <t xml:space="preserve">Міська програма «Підтримка, розвиток та співфінансування комунального некомерційного підприємства «Центр надання соціальних послуг та медичної реабілітації» Мелітопольської міської ради Запорізької області» </t>
  </si>
  <si>
    <t xml:space="preserve">Міська програма "Обслуговування мереж зовнішнього освітлення вулиць та засобів регулювання дорожнього руху міста"  </t>
  </si>
  <si>
    <t xml:space="preserve">Міська програма "Утримання та благоустрій території комунального підприємства «Мелітопольський міський парк культури і відпочинку ім. Горького» Мелітопольської міської ради Запорізької області" </t>
  </si>
  <si>
    <t>0813090</t>
  </si>
  <si>
    <t>3090</t>
  </si>
  <si>
    <t>Міська программа "Придбання предметів ритуальної належності та відшкодування вартості ритуальних послуг"</t>
  </si>
  <si>
    <t>0813242</t>
  </si>
  <si>
    <t>3242</t>
  </si>
  <si>
    <t>Інші заходи у сфері соціального захисту і соціального забезпечення</t>
  </si>
  <si>
    <t>Міська програма "Соціальна підтримка громадян м.Мелітополя"</t>
  </si>
  <si>
    <t>0813230</t>
  </si>
  <si>
    <t>3230</t>
  </si>
  <si>
    <t>1070</t>
  </si>
  <si>
    <t xml:space="preserve">Міська програма "Допомога переселенцям" </t>
  </si>
  <si>
    <t>0817693</t>
  </si>
  <si>
    <t>Інші заходи, пов"язані з економічною діяльністю</t>
  </si>
  <si>
    <t xml:space="preserve">Міська програма "Забезпечення виконання  грошових зобов’язань, які виникли на підставі судових рішень про стягнення коштів місцевого бюджету, боржником за якими є управління соціального захисту населення Мелітопольської міської ради Запорізької області"  </t>
  </si>
  <si>
    <t>1511010</t>
  </si>
  <si>
    <t>1010</t>
  </si>
  <si>
    <t>0910</t>
  </si>
  <si>
    <t>Надання дошкільної освіти</t>
  </si>
  <si>
    <t xml:space="preserve">Міська програма "Експлуатаційне  утримання вулично-дорожньої мережі та санітарне очищення міста" </t>
  </si>
  <si>
    <t>0813210</t>
  </si>
  <si>
    <t>3210</t>
  </si>
  <si>
    <t>1050</t>
  </si>
  <si>
    <t>Організація та проведення громадських робіт</t>
  </si>
  <si>
    <t>3100000</t>
  </si>
  <si>
    <t>Управління комунальною власністю Мелітопольської міської ради Запорізької області</t>
  </si>
  <si>
    <t>3117693</t>
  </si>
  <si>
    <t xml:space="preserve">Міська програма "Оформлення правовстановлюючих документів для здійснення державної реєстрації речових прав на земельні ділянки та об’єкти нерухомого майна, їх обтяжень та проведення незалежної оцінки об’єктів нерухомого майна комунальної власності на території м. Мелітополя"  </t>
  </si>
  <si>
    <t>1517670</t>
  </si>
  <si>
    <t>7670</t>
  </si>
  <si>
    <t>Міська програма «Поповнення статутного капіталу комунального підприємства "Мелітополькомунтранс" Мелітопольської міської ради Запорізької області”</t>
  </si>
  <si>
    <t xml:space="preserve">Міська програма «Поповнення статутного капіталу комунального підприємства "Міськсвітло" Мелітопольської міської ради Запорізької області» </t>
  </si>
  <si>
    <t>Міська програма "Поповнення статутного капіталу комунального підприємства «Чистота» Мелітопольської міської ради Запорізької області"</t>
  </si>
  <si>
    <t>0900000</t>
  </si>
  <si>
    <t>Служба у справах дітей Мелітопольської міської ради Запорізької області</t>
  </si>
  <si>
    <t>0913112</t>
  </si>
  <si>
    <t>3112</t>
  </si>
  <si>
    <t>1040</t>
  </si>
  <si>
    <t>Заходи державної політики з питань дітей та їх соціального захисту</t>
  </si>
  <si>
    <t xml:space="preserve">Міська програма "Діти Мелітопольщини"  </t>
  </si>
  <si>
    <t>Міська програма "Муніципальний  маркетинг та розвиток
туризму"</t>
  </si>
  <si>
    <t>0217680</t>
  </si>
  <si>
    <t>7680</t>
  </si>
  <si>
    <t>Членські внески до асоціацій органів місцевого самоврядування</t>
  </si>
  <si>
    <t>Міська програма "Членські внески"</t>
  </si>
  <si>
    <t>1517325</t>
  </si>
  <si>
    <t>7325</t>
  </si>
  <si>
    <t>Будівництво споруд, установ та закладів фізичної культури і спорту</t>
  </si>
  <si>
    <t>0813124</t>
  </si>
  <si>
    <t>3124</t>
  </si>
  <si>
    <t>Створення та забезпечення діяльності спеціалізованих служб підтримки осіб, які постраждали від домашнього насильства та/або насильства за ознакою статі</t>
  </si>
  <si>
    <t>до рішення ___сесії Мелітопольської міської ради Запорізької області _____ скликання                                     від ______ № ___</t>
  </si>
  <si>
    <t>Міська програма "Залучення працездатних осіб до суспільно корисних робіт в умовах воєнного стану та організація і проведення громадських робіт"</t>
  </si>
  <si>
    <t>3700000</t>
  </si>
  <si>
    <t>Фінансове управління Мелітопольської міської ради Запорізької області</t>
  </si>
  <si>
    <t>3719800</t>
  </si>
  <si>
    <t>9800</t>
  </si>
  <si>
    <t>Субвенція з місцевого бюджету державному бюджету на виконання програм соціально-економічного розвитку регіонів</t>
  </si>
  <si>
    <t>Міська програма "Матеріально-технічне забезпечення Збройних Сил України (військова  частина А7038)"</t>
  </si>
  <si>
    <t>1516020</t>
  </si>
  <si>
    <t>6020</t>
  </si>
  <si>
    <t>Забезпечення функціонування підприємств, установ та організацій, що виробляють, виконують та/або надають житлово-комунальні послуги</t>
  </si>
  <si>
    <t>Міська програма «Програма фінансової підтримки КП «Мелітополькомунтранс» ММР ЗО у період дії воєнного стану»</t>
  </si>
  <si>
    <t>Міська програми “Матеріально-технічне забезпечення Мелітопольського районного територіального центра комплектування та соціальної підтримки на 2023 рік”</t>
  </si>
  <si>
    <t xml:space="preserve">Міська програма «Поповнення статутного капіталу комунального підприємства "Мелітопольський міський парк культури і відпочинку ім. Горького" Мелітопольської міської ради Запорізької області» </t>
  </si>
  <si>
    <t>Управління культури та молоді Мелітопольської міської ради Запорізької області</t>
  </si>
  <si>
    <t>1000000</t>
  </si>
  <si>
    <t>1014082</t>
  </si>
  <si>
    <t>Міська програма "Розвиток галузі культури м. Мелітополя"</t>
  </si>
  <si>
    <t>4082</t>
  </si>
  <si>
    <t>Інші заходи в галузі культури і мистецтва</t>
  </si>
  <si>
    <t>Міська програма "Реалізація культурно-масових заходів"</t>
  </si>
  <si>
    <t>0218110</t>
  </si>
  <si>
    <t>8110</t>
  </si>
  <si>
    <t>0320</t>
  </si>
  <si>
    <t>Заходи із запобігання та ліквідації надзвичайних ситуацій та наслідків стихійного лиха</t>
  </si>
  <si>
    <t>Управління освіти Мелітопольської міської ради Запорізької області</t>
  </si>
  <si>
    <t>0600000</t>
  </si>
  <si>
    <t>Відділ охорони здоров'я Мелітопольської міської ради Запорізької області</t>
  </si>
  <si>
    <t>0700000</t>
  </si>
  <si>
    <t>Міська програма "Деокупація: здійснення першочергових заходів, спрямованих на відновлення державного суверенітету та життєдіяльності у місті Мелітополі"</t>
  </si>
  <si>
    <t>0712010</t>
  </si>
  <si>
    <t>0712030</t>
  </si>
  <si>
    <t>0160</t>
  </si>
  <si>
    <t>0111</t>
  </si>
  <si>
    <t>Керівництво і управління у відповідній сфері у містах (місті Києві), селищах, селах,  територіальних громадах</t>
  </si>
  <si>
    <t>0810160</t>
  </si>
  <si>
    <t>1014030</t>
  </si>
  <si>
    <t>1014040</t>
  </si>
  <si>
    <t>4030</t>
  </si>
  <si>
    <t>0824</t>
  </si>
  <si>
    <t>4040</t>
  </si>
  <si>
    <t>Забезпечення діяльності бібліотек</t>
  </si>
  <si>
    <t>Забезпечення діяльності музеїв i виставок</t>
  </si>
  <si>
    <t>Міська програма «Виконання КП «Мелітопольський міський парк культури і відпочинку ім. Горького» Мелітопольської міської ради Запорізької області першочергових заходів, спрямованих на відновлення державного суверенітету та життєдіяльності у місті Мелітополі».</t>
  </si>
  <si>
    <t>Міська програма «Виконання КП «Чистота» Мелітопольської міської ради Запорізької області першочергових заходів, спрямованих на відновлення державного суверенітету та життєдіяльності у місті Мелітополі»</t>
  </si>
  <si>
    <t>Міська програма «Виконання КП «Житломасив» Мелітопольської міської ради Запорізької області першочергових заходів, спрямованих на відновлення державного суверенітету та життєдіяльності у місті Мелітополі»</t>
  </si>
  <si>
    <t>Міська програма «Виконання КП «Міськсвітло» Мелітопольської міської ради Запорізької області першочергових заходів, спрямованих на відновлення державного суверенітету та життєдіяльності у місті Мелітополі»</t>
  </si>
  <si>
    <t>3710160</t>
  </si>
  <si>
    <t>Міська програма "Сприяння діяльності правоохоронних органів на території міста Мелітополя на 2023 рік"</t>
  </si>
  <si>
    <t>Управління фізичної культури та спорту Мелітопольської міської ради Запорізької області</t>
  </si>
  <si>
    <t>1100000</t>
  </si>
  <si>
    <t>1110160</t>
  </si>
  <si>
    <t>Керівництво і управління у відповідній сфері у містах (місті Києві), селищах, селах,  територіальних громада</t>
  </si>
  <si>
    <t>5031</t>
  </si>
  <si>
    <t>0810</t>
  </si>
  <si>
    <t>1115061</t>
  </si>
  <si>
    <t>5061</t>
  </si>
  <si>
    <t>1115063</t>
  </si>
  <si>
    <t>5063</t>
  </si>
  <si>
    <t>Утримання та навчально-тренувальна робота комунальних дитячо-юнацьких спортивних шкіл</t>
  </si>
  <si>
    <t>Забезпечення діяльності місцевих центрів фізичного здоров'я населення "Спорт для всіх" та проведення фізкультурно-масових заходів серед населення регіону</t>
  </si>
  <si>
    <t>Забезпечення діяльності централізованої бухгалтерії</t>
  </si>
  <si>
    <t>5011</t>
  </si>
  <si>
    <t>5012</t>
  </si>
  <si>
    <t>Проведення навчально-тренувальних зборів і змагань з олімпійських видів спорту</t>
  </si>
  <si>
    <t>Проведення навчально-тренувальних зборів і змагань з неолімпійських видів спорту</t>
  </si>
  <si>
    <t>0610160</t>
  </si>
  <si>
    <t>0611010</t>
  </si>
  <si>
    <t>0611021</t>
  </si>
  <si>
    <t>0611141</t>
  </si>
  <si>
    <t>1141</t>
  </si>
  <si>
    <t>0990</t>
  </si>
  <si>
    <t>Забезпечення діяльності інших закладів у сфері освіти</t>
  </si>
  <si>
    <t>0910160</t>
  </si>
  <si>
    <t>111</t>
  </si>
  <si>
    <t>Міська програма "Матеріально-технічне забезпечення правоохоронних органів України у 2023 році"</t>
  </si>
  <si>
    <t>0712152</t>
  </si>
  <si>
    <t>2152</t>
  </si>
  <si>
    <t>0763</t>
  </si>
  <si>
    <t>Інші програми та заходи у сфері охорони здоров'я</t>
  </si>
  <si>
    <t>Міська програма «Виконання комунальним підприємством «Мелітополькомунтранс» Мелітопольської міської ради Запорізької області першочергових заходів, спрямованих на відновлення державного суверенітету та життєдіяльності у місті Мелітополь»</t>
  </si>
  <si>
    <t>0611142</t>
  </si>
  <si>
    <t>Інші програми та заходи у сфері освіти</t>
  </si>
  <si>
    <t>1142</t>
  </si>
  <si>
    <t xml:space="preserve">Міська програма "Проведення урочистих та святкових заходів в галузі освіти" </t>
  </si>
  <si>
    <t xml:space="preserve">Міська програма «Підвищення рівня обслуговування платників податків м. Мелітополя» </t>
  </si>
  <si>
    <t>Міська програма "Поповнення статутного капіталу комунального підприємства «Житломасив» Мелітопольської міської ради Запорізької області"</t>
  </si>
  <si>
    <t>Міська програма "Відпочинок та оздоровлення дітей Мелітопольської міської громади"</t>
  </si>
  <si>
    <t>0813192</t>
  </si>
  <si>
    <t>Надання фінансової підтримки громадським об"єднанням ветеранів і осіб з інвалідністю, діяльність яких має соціальну спрямованість</t>
  </si>
  <si>
    <t>3192</t>
  </si>
  <si>
    <t>Міська програма "Надання фінансової підтримки громадським організаціям, які є переможцями конкурсу проектів"</t>
  </si>
  <si>
    <t>Міська програма «Національно-патріотичне виховання молоді»</t>
  </si>
  <si>
    <t xml:space="preserve">Міська програма "Простір розвитку обдарованності" </t>
  </si>
  <si>
    <t>1013133</t>
  </si>
  <si>
    <t>3133</t>
  </si>
  <si>
    <t>Інші заходи та заклади молодіжної політики</t>
  </si>
  <si>
    <t>витрат місцевого бюджету на реалізацію місцевих/регіональних програм у 2024 році</t>
  </si>
  <si>
    <t>Начальник фінансового управління Мелітопольської міської ради</t>
  </si>
  <si>
    <t>Юрій ЗАХАРЧУК</t>
  </si>
  <si>
    <t xml:space="preserve">Міська програма "Надання одноразової допомоги дітям-сиротам і дітям, позбавленим батьківського піклування, після досягнення 18-річного віку" </t>
  </si>
  <si>
    <t xml:space="preserve">Міська програма "Реалізація заходів молодіжної політики та підтримка обдарованої молоді"          </t>
  </si>
  <si>
    <t>1115022</t>
  </si>
  <si>
    <t>5022</t>
  </si>
  <si>
    <t>Проведення навчально-тренувальних зборів і змагань та заходів зі спорту осіб з інвалідністю</t>
  </si>
  <si>
    <t>Видатки, пов'язані з наданням підтримки внутрішньо переміщеним та/або евакуйованим особам у зв'язку із введенням воєнного стану</t>
  </si>
  <si>
    <t>Видатки на поховання учасників бойових дій та осіб з інвалідністю внаслідок війни</t>
  </si>
  <si>
    <t>Міська програма «Фінансова підтримка КНП «Центр лікувально-діагностичної та лабораторної медичної допомоги» Мелітопольської міської ради Запорізької області на 2024 рік»</t>
  </si>
  <si>
    <t>Міська програма «Фінансова підтримка КНП «ТМО «Багатопрофільна лікарня інтенсивних методів лікування та швидкої медичної допомоги» Мелітопольської міської ради Запорізької області на 2024 рік»</t>
  </si>
  <si>
    <t>Міська програма «Особлива підтримка дітей-сиріт та дітей, які залишилися без батьківського піклування під час війни»</t>
  </si>
  <si>
    <t>Міська програма «Вшанування ветеранів війни, членів сімей загиблих військовослужбовців, волонтерів та інших категорій населення»</t>
  </si>
  <si>
    <t>Міська програма «Здійснення організаційних заходів,пов'язаних з діялністю виконавчого комітету Мелітопольської міської ради на 2024 рік»</t>
  </si>
  <si>
    <t>Міська програма "Створення місцевого матеріального резерву, захист населення і територій від надзвичайних ситуацій техногенного та природного характеру на 2024 рік"</t>
  </si>
  <si>
    <t>Міська програма "Забезпечення виконання рішень суду"</t>
  </si>
  <si>
    <t>Міська програма “Сприяння розвитку підприємництва в місті Мелітополі Запорізької області на 2021-2025 роки”</t>
  </si>
  <si>
    <t>0217610</t>
  </si>
  <si>
    <t>7610</t>
  </si>
  <si>
    <t>0411</t>
  </si>
  <si>
    <t>Сприяння розвитку малого та середнього підприємництва</t>
  </si>
  <si>
    <t xml:space="preserve">Міська програма "Підвищення обороноздатності та підтримки військових формувань які беруть участь у захисті суверенітету держави на 2024 рік" </t>
  </si>
  <si>
    <t>0218240</t>
  </si>
  <si>
    <t>8240</t>
  </si>
  <si>
    <t>Заходи та роботи з територіальної оборони</t>
  </si>
  <si>
    <t>0380</t>
  </si>
  <si>
    <t>01.12.2023 № 3/41</t>
  </si>
  <si>
    <t>01.12.2023 №</t>
  </si>
  <si>
    <t>01.12.2023 № 3/20</t>
  </si>
  <si>
    <t>01.12.2023 № 3/18</t>
  </si>
  <si>
    <t>01.12.2023 № 3/17</t>
  </si>
  <si>
    <t>01.12.2023 № 3/16</t>
  </si>
  <si>
    <t>01.12.2023 № 3/5</t>
  </si>
  <si>
    <t>01.12.2023 № 3/19</t>
  </si>
  <si>
    <t>01.12.2023 № 3/6</t>
  </si>
  <si>
    <t>01.12.2023 № 3/40</t>
  </si>
  <si>
    <t>01.12.2023 № 3/38</t>
  </si>
  <si>
    <t>01.12.2023 № 3/36</t>
  </si>
  <si>
    <t>01.12.2023 № 3/39</t>
  </si>
  <si>
    <t>01.12.2023 № 3/35</t>
  </si>
  <si>
    <t>01.12.2023 № 3/15</t>
  </si>
  <si>
    <t>01.12.2023 № 3/14</t>
  </si>
  <si>
    <t>01.12.2023 № 3/12</t>
  </si>
  <si>
    <t>01.12.2023 № 3/11</t>
  </si>
  <si>
    <t>01.12.2023 № 3/9</t>
  </si>
  <si>
    <t>01.12.2023 № 3/10</t>
  </si>
  <si>
    <t>01.12.2023 №  3/8</t>
  </si>
  <si>
    <t>01.12.2023 № 3/21</t>
  </si>
  <si>
    <t>01.12.2023 № 3/22</t>
  </si>
  <si>
    <t>01.12.2023 № 3/1</t>
  </si>
  <si>
    <t>01.12.2023 № 3/4</t>
  </si>
  <si>
    <t>01.12.2023 № 3/2</t>
  </si>
  <si>
    <t>01.12.2023 № 3/7</t>
  </si>
  <si>
    <t>01.12.2023 № 3/34</t>
  </si>
  <si>
    <t>01.12.2023 № 3/31</t>
  </si>
  <si>
    <t>01.12.2023 № 3/30</t>
  </si>
  <si>
    <t>01.12.2023 № 3/32</t>
  </si>
  <si>
    <t>01.12.2023 № 3/33</t>
  </si>
  <si>
    <t>01.12.2023 №  3/28</t>
  </si>
  <si>
    <t>Міська програма "Розвиток та популяризація 
фізичної культури і спорту"</t>
  </si>
  <si>
    <t>0217622</t>
  </si>
  <si>
    <t>0213242</t>
  </si>
  <si>
    <t>Реалізація програм і заходів в галузі туризму та курортів</t>
  </si>
  <si>
    <t>7622</t>
  </si>
  <si>
    <t>0470</t>
  </si>
  <si>
    <t>17.12.2020 №7/1</t>
  </si>
  <si>
    <t>01.12.2023 № 3/13</t>
  </si>
  <si>
    <t>Міська програма «Фінансова підтримка КНП «Центр первинної медико-санітарної допомоги» Мелітопольської міської ради Запорізької області на І півріччя 2024 року»</t>
  </si>
  <si>
    <t>9770</t>
  </si>
  <si>
    <t>0179</t>
  </si>
  <si>
    <t xml:space="preserve">Інші субвенції з місцевого бюджету </t>
  </si>
  <si>
    <t>Міська програма "Про передачу міжбюджетного трансферту у виді субвенції (,,Інші субвенції з місцевого бюджету”) з міського бюджету Мелітопольської міської територіальної громади до районного бюджету Мелітопольської державної районної адміністрації Запорізької області та затвердження Порядку його використання"</t>
  </si>
  <si>
    <t>30.01.2024 № 3/2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</si>
</sst>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86" formatCode="0000&quot;    &quot;"/>
  </numFmts>
  <fonts count="13" x14ac:knownFonts="1">
    <font>
      <sz val="10"/>
      <name val="Arial Cyr"/>
      <family val="2"/>
      <charset val="204"/>
    </font>
    <font>
      <b/>
      <sz val="15"/>
      <color indexed="56"/>
      <name val="Calibri"/>
      <family val="2"/>
      <charset val="204"/>
    </font>
    <font>
      <b/>
      <sz val="13"/>
      <color indexed="56"/>
      <name val="Calibri"/>
      <family val="2"/>
      <charset val="204"/>
    </font>
    <font>
      <b/>
      <sz val="11"/>
      <color indexed="56"/>
      <name val="Calibri"/>
      <family val="2"/>
      <charset val="204"/>
    </font>
    <font>
      <sz val="14"/>
      <name val="Times New Roman"/>
      <family val="1"/>
      <charset val="204"/>
    </font>
    <font>
      <i/>
      <sz val="14"/>
      <name val="Times New Roman"/>
      <family val="1"/>
      <charset val="204"/>
    </font>
    <font>
      <sz val="10"/>
      <name val="Times New Roman"/>
      <family val="1"/>
      <charset val="204"/>
    </font>
    <font>
      <b/>
      <sz val="14"/>
      <name val="Times New Roman"/>
      <family val="1"/>
      <charset val="204"/>
    </font>
    <font>
      <sz val="12"/>
      <name val="Times New Roman"/>
      <family val="1"/>
      <charset val="204"/>
    </font>
    <font>
      <b/>
      <i/>
      <sz val="14"/>
      <name val="Times New Roman"/>
      <family val="1"/>
      <charset val="204"/>
    </font>
    <font>
      <b/>
      <sz val="10"/>
      <name val="Times New Roman"/>
      <family val="1"/>
      <charset val="204"/>
    </font>
    <font>
      <b/>
      <u/>
      <sz val="14"/>
      <name val="Times New Roman"/>
      <family val="1"/>
      <charset val="204"/>
    </font>
    <font>
      <sz val="11"/>
      <name val="Times New Roman"/>
      <family val="1"/>
      <charset val="204"/>
    </font>
  </fonts>
  <fills count="3">
    <fill>
      <patternFill patternType="none"/>
    </fill>
    <fill>
      <patternFill patternType="gray125"/>
    </fill>
    <fill>
      <patternFill patternType="solid">
        <fgColor theme="0"/>
        <bgColor indexed="64"/>
      </patternFill>
    </fill>
  </fills>
  <borders count="8">
    <border>
      <left/>
      <right/>
      <top/>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5">
    <xf numFmtId="0" fontId="0" fillId="0" borderId="0"/>
    <xf numFmtId="0" fontId="1" fillId="0" borderId="1" applyNumberFormat="0" applyFill="0" applyAlignment="0" applyProtection="0"/>
    <xf numFmtId="0" fontId="2" fillId="0" borderId="2" applyNumberFormat="0" applyFill="0" applyAlignment="0" applyProtection="0"/>
    <xf numFmtId="0" fontId="3" fillId="0" borderId="3" applyNumberFormat="0" applyFill="0" applyAlignment="0" applyProtection="0"/>
    <xf numFmtId="0" fontId="3" fillId="0" borderId="0" applyNumberFormat="0" applyFill="0" applyBorder="0" applyAlignment="0" applyProtection="0"/>
  </cellStyleXfs>
  <cellXfs count="104">
    <xf numFmtId="0" fontId="0" fillId="0" borderId="0" xfId="0"/>
    <xf numFmtId="49" fontId="6" fillId="2" borderId="0" xfId="0" applyNumberFormat="1" applyFont="1" applyFill="1" applyAlignment="1">
      <alignment horizontal="right"/>
    </xf>
    <xf numFmtId="49" fontId="11" fillId="2" borderId="0" xfId="0" applyNumberFormat="1" applyFont="1" applyFill="1" applyAlignment="1">
      <alignment horizontal="center"/>
    </xf>
    <xf numFmtId="49" fontId="4" fillId="2" borderId="0" xfId="0" applyNumberFormat="1" applyFont="1" applyFill="1" applyAlignment="1">
      <alignment horizontal="left"/>
    </xf>
    <xf numFmtId="49" fontId="4" fillId="2" borderId="0" xfId="0" applyNumberFormat="1" applyFont="1" applyFill="1" applyAlignment="1">
      <alignment horizontal="right"/>
    </xf>
    <xf numFmtId="0" fontId="6" fillId="2" borderId="0" xfId="0" applyFont="1" applyFill="1"/>
    <xf numFmtId="0" fontId="6" fillId="2" borderId="0" xfId="0" applyFont="1" applyFill="1" applyAlignment="1">
      <alignment horizontal="center"/>
    </xf>
    <xf numFmtId="0" fontId="6" fillId="2" borderId="0" xfId="0" applyFont="1" applyFill="1" applyAlignment="1"/>
    <xf numFmtId="0" fontId="8" fillId="2" borderId="0" xfId="0" applyFont="1" applyFill="1" applyAlignment="1">
      <alignment wrapText="1"/>
    </xf>
    <xf numFmtId="0" fontId="4" fillId="2" borderId="0" xfId="0" applyFont="1" applyFill="1"/>
    <xf numFmtId="0" fontId="4" fillId="2" borderId="0" xfId="0" applyFont="1" applyFill="1" applyAlignment="1">
      <alignment horizontal="center"/>
    </xf>
    <xf numFmtId="0" fontId="4" fillId="2" borderId="0" xfId="0" applyFont="1" applyFill="1" applyAlignment="1">
      <alignment horizontal="right"/>
    </xf>
    <xf numFmtId="0" fontId="12" fillId="2" borderId="4" xfId="0" applyFont="1" applyFill="1" applyBorder="1" applyAlignment="1">
      <alignment horizontal="center" vertical="center" wrapText="1"/>
    </xf>
    <xf numFmtId="0" fontId="5" fillId="2" borderId="4" xfId="0" applyFont="1" applyFill="1" applyBorder="1" applyAlignment="1" applyProtection="1">
      <alignment vertical="center" wrapText="1"/>
      <protection locked="0"/>
    </xf>
    <xf numFmtId="4" fontId="7" fillId="2" borderId="4" xfId="0" applyNumberFormat="1" applyFont="1" applyFill="1" applyBorder="1" applyAlignment="1" applyProtection="1">
      <alignment horizontal="center" vertical="center" wrapText="1"/>
      <protection locked="0"/>
    </xf>
    <xf numFmtId="4" fontId="7" fillId="2" borderId="4" xfId="0" applyNumberFormat="1" applyFont="1" applyFill="1" applyBorder="1" applyAlignment="1">
      <alignment horizontal="center" vertical="center" wrapText="1"/>
    </xf>
    <xf numFmtId="4" fontId="4" fillId="2" borderId="4" xfId="0" applyNumberFormat="1" applyFont="1" applyFill="1" applyBorder="1" applyAlignment="1" applyProtection="1">
      <alignment horizontal="center" vertical="center" wrapText="1"/>
      <protection locked="0"/>
    </xf>
    <xf numFmtId="4" fontId="4" fillId="2" borderId="4" xfId="0" applyNumberFormat="1" applyFont="1" applyFill="1" applyBorder="1" applyAlignment="1">
      <alignment horizontal="center" vertical="center" wrapText="1"/>
    </xf>
    <xf numFmtId="49" fontId="5" fillId="2" borderId="4" xfId="0" applyNumberFormat="1" applyFont="1" applyFill="1" applyBorder="1" applyAlignment="1" applyProtection="1">
      <alignment horizontal="center" vertical="center" wrapText="1"/>
      <protection locked="0"/>
    </xf>
    <xf numFmtId="0" fontId="5" fillId="2" borderId="4" xfId="0" applyFont="1" applyFill="1" applyBorder="1" applyAlignment="1">
      <alignment vertical="center" wrapText="1"/>
    </xf>
    <xf numFmtId="4" fontId="5" fillId="2" borderId="4" xfId="0" applyNumberFormat="1" applyFont="1" applyFill="1" applyBorder="1" applyAlignment="1">
      <alignment horizontal="center" vertical="center" wrapText="1"/>
    </xf>
    <xf numFmtId="49" fontId="4" fillId="2" borderId="4" xfId="0" applyNumberFormat="1" applyFont="1" applyFill="1" applyBorder="1" applyAlignment="1" applyProtection="1">
      <alignment horizontal="center" vertical="center" wrapText="1"/>
      <protection locked="0"/>
    </xf>
    <xf numFmtId="14" fontId="5" fillId="2" borderId="4" xfId="0" applyNumberFormat="1" applyFont="1" applyFill="1" applyBorder="1" applyAlignment="1" applyProtection="1">
      <alignment horizontal="center" vertical="center" wrapText="1"/>
      <protection locked="0"/>
    </xf>
    <xf numFmtId="49" fontId="7" fillId="2" borderId="4" xfId="0" applyNumberFormat="1" applyFont="1" applyFill="1" applyBorder="1" applyAlignment="1" applyProtection="1">
      <alignment horizontal="center" vertical="center" wrapText="1"/>
      <protection locked="0"/>
    </xf>
    <xf numFmtId="0" fontId="9" fillId="2" borderId="4" xfId="0" applyFont="1" applyFill="1" applyBorder="1" applyAlignment="1">
      <alignment horizontal="center" vertical="center" wrapText="1"/>
    </xf>
    <xf numFmtId="4" fontId="4" fillId="2" borderId="4" xfId="0" applyNumberFormat="1" applyFont="1" applyFill="1" applyBorder="1" applyAlignment="1">
      <alignment horizontal="center" vertical="center"/>
    </xf>
    <xf numFmtId="4" fontId="5" fillId="2" borderId="4" xfId="0" applyNumberFormat="1" applyFont="1" applyFill="1" applyBorder="1" applyAlignment="1">
      <alignment horizontal="center" vertical="center"/>
    </xf>
    <xf numFmtId="49" fontId="4" fillId="2" borderId="4" xfId="0" applyNumberFormat="1" applyFont="1" applyFill="1" applyBorder="1" applyAlignment="1" applyProtection="1">
      <alignment horizontal="left" vertical="center" wrapText="1"/>
      <protection locked="0"/>
    </xf>
    <xf numFmtId="4" fontId="7" fillId="2" borderId="4" xfId="0" applyNumberFormat="1" applyFont="1" applyFill="1" applyBorder="1" applyAlignment="1">
      <alignment horizontal="center" vertical="center"/>
    </xf>
    <xf numFmtId="49" fontId="5" fillId="2" borderId="4" xfId="0" applyNumberFormat="1" applyFont="1" applyFill="1" applyBorder="1" applyAlignment="1">
      <alignment horizontal="center" vertical="center"/>
    </xf>
    <xf numFmtId="49" fontId="7" fillId="2" borderId="4" xfId="0" applyNumberFormat="1" applyFont="1" applyFill="1" applyBorder="1" applyAlignment="1" applyProtection="1">
      <alignment horizontal="center" vertical="center"/>
      <protection locked="0"/>
    </xf>
    <xf numFmtId="1" fontId="6" fillId="2" borderId="0" xfId="0" applyNumberFormat="1" applyFont="1" applyFill="1" applyAlignment="1">
      <alignment horizontal="center"/>
    </xf>
    <xf numFmtId="0" fontId="7" fillId="2" borderId="4" xfId="0" applyFont="1" applyFill="1" applyBorder="1" applyAlignment="1">
      <alignment vertical="center" wrapText="1"/>
    </xf>
    <xf numFmtId="0" fontId="7" fillId="2" borderId="4" xfId="0" applyFont="1" applyFill="1" applyBorder="1" applyAlignment="1">
      <alignment horizontal="center" vertical="center" wrapText="1"/>
    </xf>
    <xf numFmtId="49" fontId="5" fillId="2" borderId="4" xfId="0" applyNumberFormat="1" applyFont="1" applyFill="1" applyBorder="1" applyAlignment="1" applyProtection="1">
      <alignment horizontal="center" vertical="center"/>
      <protection locked="0"/>
    </xf>
    <xf numFmtId="4" fontId="6" fillId="2" borderId="0" xfId="0" applyNumberFormat="1" applyFont="1" applyFill="1"/>
    <xf numFmtId="1" fontId="6" fillId="2" borderId="0" xfId="0" applyNumberFormat="1" applyFont="1" applyFill="1"/>
    <xf numFmtId="49" fontId="5" fillId="2" borderId="4" xfId="0" applyNumberFormat="1" applyFont="1" applyFill="1" applyBorder="1" applyAlignment="1">
      <alignment horizontal="right" vertical="center"/>
    </xf>
    <xf numFmtId="4" fontId="4" fillId="2" borderId="0" xfId="0" applyNumberFormat="1" applyFont="1" applyFill="1" applyAlignment="1">
      <alignment horizontal="center"/>
    </xf>
    <xf numFmtId="4" fontId="4" fillId="2" borderId="0" xfId="0" applyNumberFormat="1" applyFont="1" applyFill="1"/>
    <xf numFmtId="1" fontId="4" fillId="2" borderId="0" xfId="0" applyNumberFormat="1" applyFont="1" applyFill="1"/>
    <xf numFmtId="0" fontId="8" fillId="2" borderId="0" xfId="0" applyFont="1" applyFill="1"/>
    <xf numFmtId="0" fontId="6" fillId="0" borderId="0" xfId="0" applyFont="1" applyFill="1" applyAlignment="1"/>
    <xf numFmtId="4" fontId="4" fillId="0" borderId="4" xfId="0" applyNumberFormat="1" applyFont="1" applyFill="1" applyBorder="1" applyAlignment="1" applyProtection="1">
      <alignment horizontal="center" vertical="center" wrapText="1"/>
      <protection locked="0"/>
    </xf>
    <xf numFmtId="49" fontId="5" fillId="0" borderId="4" xfId="0" applyNumberFormat="1" applyFont="1" applyFill="1" applyBorder="1" applyAlignment="1" applyProtection="1">
      <alignment horizontal="center" vertical="center" wrapText="1"/>
      <protection locked="0"/>
    </xf>
    <xf numFmtId="0" fontId="4" fillId="2" borderId="4" xfId="0" applyFont="1" applyFill="1" applyBorder="1" applyAlignment="1">
      <alignment vertical="center" wrapText="1"/>
    </xf>
    <xf numFmtId="0" fontId="4" fillId="2" borderId="4" xfId="0" applyFont="1" applyFill="1" applyBorder="1" applyAlignment="1">
      <alignment horizontal="left" vertical="center" wrapText="1"/>
    </xf>
    <xf numFmtId="0" fontId="4" fillId="2" borderId="4" xfId="0" applyFont="1" applyFill="1" applyBorder="1" applyAlignment="1" applyProtection="1">
      <alignment horizontal="left" vertical="center" wrapText="1"/>
      <protection locked="0"/>
    </xf>
    <xf numFmtId="0" fontId="8" fillId="2" borderId="4" xfId="0" applyFont="1" applyFill="1" applyBorder="1" applyAlignment="1">
      <alignment vertical="center" wrapText="1"/>
    </xf>
    <xf numFmtId="0" fontId="4" fillId="2" borderId="4" xfId="0" applyFont="1" applyFill="1" applyBorder="1" applyAlignment="1" applyProtection="1">
      <alignment vertical="center" wrapText="1"/>
      <protection locked="0"/>
    </xf>
    <xf numFmtId="0" fontId="7" fillId="2" borderId="4" xfId="0" applyFont="1" applyFill="1" applyBorder="1" applyAlignment="1" applyProtection="1">
      <alignment vertical="center" wrapText="1"/>
      <protection locked="0"/>
    </xf>
    <xf numFmtId="0" fontId="9" fillId="2" borderId="4" xfId="0" applyFont="1" applyFill="1" applyBorder="1" applyAlignment="1">
      <alignment horizontal="left" vertical="center" wrapText="1"/>
    </xf>
    <xf numFmtId="186" fontId="5" fillId="2" borderId="4" xfId="0" applyNumberFormat="1" applyFont="1" applyFill="1" applyBorder="1" applyAlignment="1">
      <alignment horizontal="center" vertical="center" wrapText="1"/>
    </xf>
    <xf numFmtId="49" fontId="4" fillId="2" borderId="4" xfId="0" applyNumberFormat="1" applyFont="1" applyFill="1" applyBorder="1" applyAlignment="1">
      <alignment horizontal="center" vertical="center"/>
    </xf>
    <xf numFmtId="186" fontId="4" fillId="2" borderId="4" xfId="0" applyNumberFormat="1" applyFont="1" applyFill="1" applyBorder="1" applyAlignment="1">
      <alignment horizontal="center" vertical="center" wrapText="1"/>
    </xf>
    <xf numFmtId="0" fontId="7" fillId="2" borderId="4" xfId="0" applyFont="1" applyFill="1" applyBorder="1" applyAlignment="1">
      <alignment horizontal="left" vertical="center" wrapText="1"/>
    </xf>
    <xf numFmtId="0" fontId="10" fillId="2" borderId="0" xfId="0" applyFont="1" applyFill="1"/>
    <xf numFmtId="49" fontId="7" fillId="2" borderId="4" xfId="0" applyNumberFormat="1" applyFont="1" applyFill="1" applyBorder="1" applyAlignment="1">
      <alignment horizontal="right" vertical="center"/>
    </xf>
    <xf numFmtId="49" fontId="5" fillId="0" borderId="4" xfId="0" applyNumberFormat="1" applyFont="1" applyBorder="1" applyAlignment="1">
      <alignment horizontal="right" vertical="center"/>
    </xf>
    <xf numFmtId="49" fontId="5" fillId="0" borderId="4" xfId="0" applyNumberFormat="1" applyFont="1" applyFill="1" applyBorder="1" applyAlignment="1">
      <alignment horizontal="right" vertical="center"/>
    </xf>
    <xf numFmtId="49" fontId="4" fillId="2" borderId="4" xfId="0" applyNumberFormat="1" applyFont="1" applyFill="1" applyBorder="1" applyAlignment="1">
      <alignment horizontal="right" vertical="center"/>
    </xf>
    <xf numFmtId="49" fontId="4" fillId="2" borderId="4" xfId="0" applyNumberFormat="1" applyFont="1" applyFill="1" applyBorder="1" applyAlignment="1" applyProtection="1">
      <alignment horizontal="center" vertical="center"/>
      <protection locked="0"/>
    </xf>
    <xf numFmtId="0" fontId="7" fillId="2" borderId="4" xfId="0" applyFont="1" applyFill="1" applyBorder="1" applyAlignment="1" applyProtection="1">
      <alignment horizontal="center" vertical="center"/>
      <protection locked="0"/>
    </xf>
    <xf numFmtId="0" fontId="4" fillId="2" borderId="4" xfId="0" applyFont="1" applyFill="1" applyBorder="1" applyAlignment="1">
      <alignment vertical="center"/>
    </xf>
    <xf numFmtId="0" fontId="4" fillId="2" borderId="4" xfId="0" applyFont="1" applyFill="1" applyBorder="1" applyAlignment="1">
      <alignment horizontal="center" vertical="center"/>
    </xf>
    <xf numFmtId="0" fontId="5" fillId="2" borderId="4" xfId="0" applyFont="1" applyFill="1" applyBorder="1" applyAlignment="1" applyProtection="1">
      <alignment horizontal="left" vertical="center" wrapText="1"/>
      <protection locked="0"/>
    </xf>
    <xf numFmtId="0" fontId="8" fillId="2" borderId="4" xfId="0" applyFont="1" applyFill="1" applyBorder="1" applyAlignment="1">
      <alignment horizontal="center" vertical="center" wrapText="1"/>
    </xf>
    <xf numFmtId="49" fontId="7" fillId="2" borderId="0" xfId="0" applyNumberFormat="1" applyFont="1" applyFill="1" applyAlignment="1">
      <alignment horizontal="center"/>
    </xf>
    <xf numFmtId="0" fontId="5" fillId="2" borderId="4" xfId="0" applyFont="1" applyFill="1" applyBorder="1" applyAlignment="1" applyProtection="1">
      <alignment horizontal="center" vertical="center" wrapText="1"/>
      <protection locked="0"/>
    </xf>
    <xf numFmtId="0" fontId="8" fillId="2" borderId="4" xfId="0" applyNumberFormat="1" applyFont="1" applyFill="1" applyBorder="1" applyAlignment="1" applyProtection="1">
      <alignment horizontal="center" vertical="center" wrapText="1"/>
    </xf>
    <xf numFmtId="0" fontId="8" fillId="2" borderId="4" xfId="0" applyFont="1" applyFill="1" applyBorder="1" applyAlignment="1">
      <alignment horizontal="center" wrapText="1"/>
    </xf>
    <xf numFmtId="49" fontId="8" fillId="2" borderId="4" xfId="0" applyNumberFormat="1" applyFont="1" applyFill="1" applyBorder="1" applyAlignment="1">
      <alignment horizontal="center" wrapText="1"/>
    </xf>
    <xf numFmtId="0" fontId="5" fillId="2" borderId="4" xfId="0" applyFont="1" applyFill="1" applyBorder="1" applyAlignment="1">
      <alignment horizontal="center" vertical="center" wrapText="1"/>
    </xf>
    <xf numFmtId="14" fontId="5" fillId="2" borderId="4" xfId="0" applyNumberFormat="1" applyFont="1" applyFill="1" applyBorder="1" applyAlignment="1" applyProtection="1">
      <alignment horizontal="left" vertical="center" wrapText="1"/>
      <protection locked="0"/>
    </xf>
    <xf numFmtId="0" fontId="5" fillId="2" borderId="4" xfId="0" applyFont="1" applyFill="1" applyBorder="1" applyAlignment="1">
      <alignment horizontal="left" vertical="center" wrapText="1"/>
    </xf>
    <xf numFmtId="14" fontId="5" fillId="2" borderId="4" xfId="0" applyNumberFormat="1" applyFont="1" applyFill="1" applyBorder="1" applyAlignment="1" applyProtection="1">
      <alignment horizontal="left" vertical="center" wrapText="1"/>
      <protection locked="0"/>
    </xf>
    <xf numFmtId="14" fontId="5" fillId="2" borderId="4" xfId="0" applyNumberFormat="1" applyFont="1" applyFill="1" applyBorder="1" applyAlignment="1" applyProtection="1">
      <alignment horizontal="left" vertical="center" wrapText="1"/>
      <protection locked="0"/>
    </xf>
    <xf numFmtId="0" fontId="5" fillId="2" borderId="4" xfId="0" applyFont="1" applyFill="1" applyBorder="1" applyAlignment="1" applyProtection="1">
      <alignment horizontal="left" vertical="center" wrapText="1"/>
      <protection locked="0"/>
    </xf>
    <xf numFmtId="0" fontId="5" fillId="2" borderId="4" xfId="0" applyFont="1" applyFill="1" applyBorder="1" applyAlignment="1">
      <alignment horizontal="left" vertical="center" wrapText="1"/>
    </xf>
    <xf numFmtId="14" fontId="5" fillId="2" borderId="4" xfId="0" applyNumberFormat="1" applyFont="1" applyFill="1" applyBorder="1" applyAlignment="1" applyProtection="1">
      <alignment horizontal="left" vertical="center" wrapText="1"/>
      <protection locked="0"/>
    </xf>
    <xf numFmtId="0" fontId="5" fillId="2" borderId="4" xfId="0" applyFont="1" applyFill="1" applyBorder="1" applyAlignment="1" applyProtection="1">
      <alignment horizontal="left" vertical="center" wrapText="1"/>
      <protection locked="0"/>
    </xf>
    <xf numFmtId="0" fontId="5" fillId="2" borderId="5" xfId="0" applyFont="1" applyFill="1" applyBorder="1" applyAlignment="1">
      <alignment horizontal="left" vertical="center" wrapText="1"/>
    </xf>
    <xf numFmtId="0" fontId="5" fillId="2" borderId="4" xfId="0" applyFont="1" applyFill="1" applyBorder="1" applyAlignment="1">
      <alignment horizontal="left" vertical="center" wrapText="1"/>
    </xf>
    <xf numFmtId="0" fontId="5" fillId="2" borderId="6" xfId="0" applyFont="1" applyFill="1" applyBorder="1" applyAlignment="1">
      <alignment horizontal="left" vertical="center" wrapText="1"/>
    </xf>
    <xf numFmtId="49" fontId="5" fillId="0" borderId="4" xfId="0" applyNumberFormat="1" applyFont="1" applyFill="1" applyBorder="1" applyAlignment="1">
      <alignment horizontal="center" vertical="center"/>
    </xf>
    <xf numFmtId="0" fontId="4" fillId="0" borderId="4" xfId="0" applyFont="1" applyFill="1" applyBorder="1" applyAlignment="1">
      <alignment vertical="center" wrapText="1"/>
    </xf>
    <xf numFmtId="0" fontId="5" fillId="0" borderId="4" xfId="0" applyFont="1" applyFill="1" applyBorder="1" applyAlignment="1">
      <alignment horizontal="left" vertical="center" wrapText="1"/>
    </xf>
    <xf numFmtId="14" fontId="5" fillId="0" borderId="4" xfId="0" applyNumberFormat="1" applyFont="1" applyFill="1" applyBorder="1" applyAlignment="1" applyProtection="1">
      <alignment horizontal="left" vertical="center" wrapText="1"/>
      <protection locked="0"/>
    </xf>
    <xf numFmtId="4" fontId="4" fillId="0" borderId="4" xfId="0" applyNumberFormat="1" applyFont="1" applyFill="1" applyBorder="1" applyAlignment="1">
      <alignment horizontal="center" vertical="center"/>
    </xf>
    <xf numFmtId="0" fontId="8" fillId="2" borderId="0" xfId="0" applyFont="1" applyFill="1" applyAlignment="1">
      <alignment horizontal="left" wrapText="1"/>
    </xf>
    <xf numFmtId="0" fontId="8" fillId="2" borderId="4" xfId="0" applyFont="1" applyFill="1" applyBorder="1" applyAlignment="1">
      <alignment horizontal="center" vertical="center" wrapText="1"/>
    </xf>
    <xf numFmtId="49" fontId="7" fillId="2" borderId="0" xfId="0" applyNumberFormat="1" applyFont="1" applyFill="1" applyAlignment="1">
      <alignment horizontal="center"/>
    </xf>
    <xf numFmtId="0" fontId="5" fillId="2" borderId="4" xfId="0" applyFont="1" applyFill="1" applyBorder="1" applyAlignment="1" applyProtection="1">
      <alignment horizontal="center" vertical="center" wrapText="1"/>
      <protection locked="0"/>
    </xf>
    <xf numFmtId="0" fontId="8" fillId="2" borderId="4" xfId="0" applyNumberFormat="1" applyFont="1" applyFill="1" applyBorder="1" applyAlignment="1" applyProtection="1">
      <alignment horizontal="center" vertical="center" wrapText="1"/>
    </xf>
    <xf numFmtId="0" fontId="8" fillId="2" borderId="4" xfId="0" applyFont="1" applyFill="1" applyBorder="1" applyAlignment="1">
      <alignment horizontal="center" wrapText="1"/>
    </xf>
    <xf numFmtId="49" fontId="8" fillId="2" borderId="4" xfId="0" applyNumberFormat="1" applyFont="1" applyFill="1" applyBorder="1" applyAlignment="1">
      <alignment horizontal="center" wrapText="1"/>
    </xf>
    <xf numFmtId="0" fontId="5" fillId="2" borderId="4" xfId="0" applyFont="1" applyFill="1" applyBorder="1" applyAlignment="1">
      <alignment horizontal="center" vertical="center" wrapText="1"/>
    </xf>
    <xf numFmtId="14" fontId="5" fillId="2" borderId="4" xfId="0" applyNumberFormat="1" applyFont="1" applyFill="1" applyBorder="1" applyAlignment="1" applyProtection="1">
      <alignment horizontal="left" vertical="center" wrapText="1"/>
      <protection locked="0"/>
    </xf>
    <xf numFmtId="0" fontId="5" fillId="2" borderId="4" xfId="0" applyFont="1" applyFill="1" applyBorder="1" applyAlignment="1">
      <alignment horizontal="left" vertical="center" wrapText="1"/>
    </xf>
    <xf numFmtId="0" fontId="5" fillId="2" borderId="4" xfId="0" applyFont="1" applyFill="1" applyBorder="1" applyAlignment="1" applyProtection="1">
      <alignment horizontal="left" vertical="center" wrapText="1"/>
      <protection locked="0"/>
    </xf>
    <xf numFmtId="0" fontId="5" fillId="2" borderId="5"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4" fillId="2" borderId="0" xfId="0" applyFont="1" applyFill="1" applyBorder="1" applyAlignment="1">
      <alignment horizontal="left" wrapText="1"/>
    </xf>
  </cellXfs>
  <cellStyles count="5">
    <cellStyle name="Заголовок 1" xfId="1" builtinId="16" customBuiltin="1"/>
    <cellStyle name="Заголовок 2" xfId="2" builtinId="17" customBuiltin="1"/>
    <cellStyle name="Заголовок 3" xfId="3" builtinId="18" customBuiltin="1"/>
    <cellStyle name="Заголовок 4" xfId="4" builtinId="19" customBuiltin="1"/>
    <cellStyle name="Звичайни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34"/>
  <sheetViews>
    <sheetView tabSelected="1" topLeftCell="D83" zoomScale="80" zoomScaleNormal="80" zoomScaleSheetLayoutView="25" workbookViewId="0">
      <selection activeCell="H123" sqref="H123"/>
    </sheetView>
  </sheetViews>
  <sheetFormatPr defaultColWidth="9.109375" defaultRowHeight="13.2" x14ac:dyDescent="0.25"/>
  <cols>
    <col min="1" max="1" width="15.33203125" style="1" customWidth="1"/>
    <col min="2" max="2" width="15.44140625" style="5" customWidth="1"/>
    <col min="3" max="3" width="15.6640625" style="5" customWidth="1"/>
    <col min="4" max="4" width="53.33203125" style="5" customWidth="1"/>
    <col min="5" max="5" width="70.5546875" style="5" customWidth="1"/>
    <col min="6" max="6" width="24.6640625" style="6" customWidth="1"/>
    <col min="7" max="7" width="19.5546875" style="6" customWidth="1"/>
    <col min="8" max="8" width="26.44140625" style="5" customWidth="1"/>
    <col min="9" max="9" width="20.109375" style="5" customWidth="1"/>
    <col min="10" max="10" width="20.88671875" style="5" customWidth="1"/>
    <col min="11" max="11" width="17.5546875" style="6" customWidth="1"/>
    <col min="12" max="14" width="9.109375" style="6"/>
    <col min="15" max="16384" width="9.109375" style="7"/>
  </cols>
  <sheetData>
    <row r="1" spans="1:10" ht="15.6" x14ac:dyDescent="0.3">
      <c r="H1" s="41" t="s">
        <v>0</v>
      </c>
      <c r="I1" s="41"/>
      <c r="J1" s="41"/>
    </row>
    <row r="2" spans="1:10" ht="54.75" customHeight="1" x14ac:dyDescent="0.3">
      <c r="H2" s="89" t="s">
        <v>155</v>
      </c>
      <c r="I2" s="89"/>
      <c r="J2" s="89"/>
    </row>
    <row r="3" spans="1:10" ht="15.6" x14ac:dyDescent="0.3">
      <c r="H3" s="41"/>
      <c r="I3" s="41"/>
      <c r="J3" s="41"/>
    </row>
    <row r="4" spans="1:10" ht="15.75" customHeight="1" x14ac:dyDescent="0.3">
      <c r="H4" s="8"/>
      <c r="I4" s="8"/>
      <c r="J4" s="8"/>
    </row>
    <row r="5" spans="1:10" ht="15.6" x14ac:dyDescent="0.3">
      <c r="H5" s="8"/>
      <c r="I5" s="8"/>
      <c r="J5" s="8"/>
    </row>
    <row r="6" spans="1:10" ht="17.399999999999999" x14ac:dyDescent="0.3">
      <c r="A6" s="91" t="s">
        <v>44</v>
      </c>
      <c r="B6" s="91"/>
      <c r="C6" s="91"/>
      <c r="D6" s="91"/>
      <c r="E6" s="91"/>
      <c r="F6" s="91"/>
      <c r="G6" s="91"/>
      <c r="H6" s="91"/>
      <c r="I6" s="91"/>
      <c r="J6" s="91"/>
    </row>
    <row r="7" spans="1:10" ht="17.399999999999999" x14ac:dyDescent="0.3">
      <c r="A7" s="91" t="s">
        <v>252</v>
      </c>
      <c r="B7" s="91"/>
      <c r="C7" s="91"/>
      <c r="D7" s="91"/>
      <c r="E7" s="91"/>
      <c r="F7" s="91"/>
      <c r="G7" s="91"/>
      <c r="H7" s="91"/>
      <c r="I7" s="91"/>
      <c r="J7" s="91"/>
    </row>
    <row r="8" spans="1:10" ht="17.399999999999999" x14ac:dyDescent="0.3">
      <c r="A8" s="2" t="s">
        <v>78</v>
      </c>
      <c r="B8" s="67"/>
      <c r="C8" s="67"/>
      <c r="D8" s="67"/>
      <c r="E8" s="67"/>
      <c r="F8" s="67"/>
      <c r="G8" s="67"/>
      <c r="H8" s="67"/>
      <c r="I8" s="67"/>
      <c r="J8" s="67"/>
    </row>
    <row r="9" spans="1:10" ht="18" x14ac:dyDescent="0.35">
      <c r="A9" s="3" t="s">
        <v>76</v>
      </c>
      <c r="B9" s="67"/>
      <c r="C9" s="67"/>
      <c r="D9" s="67"/>
      <c r="E9" s="67"/>
      <c r="F9" s="67"/>
      <c r="G9" s="67"/>
      <c r="H9" s="67"/>
      <c r="I9" s="67"/>
      <c r="J9" s="67"/>
    </row>
    <row r="10" spans="1:10" ht="18" x14ac:dyDescent="0.35">
      <c r="B10" s="9"/>
      <c r="C10" s="9"/>
      <c r="D10" s="9"/>
      <c r="E10" s="9"/>
      <c r="F10" s="10"/>
      <c r="G10" s="10"/>
      <c r="H10" s="9"/>
      <c r="I10" s="9"/>
      <c r="J10" s="11" t="s">
        <v>75</v>
      </c>
    </row>
    <row r="11" spans="1:10" ht="111" customHeight="1" x14ac:dyDescent="0.25">
      <c r="A11" s="95" t="s">
        <v>47</v>
      </c>
      <c r="B11" s="94" t="s">
        <v>48</v>
      </c>
      <c r="C11" s="90" t="s">
        <v>49</v>
      </c>
      <c r="D11" s="90" t="s">
        <v>50</v>
      </c>
      <c r="E11" s="90" t="s">
        <v>51</v>
      </c>
      <c r="F11" s="90" t="s">
        <v>77</v>
      </c>
      <c r="G11" s="90" t="s">
        <v>52</v>
      </c>
      <c r="H11" s="93" t="s">
        <v>1</v>
      </c>
      <c r="I11" s="90" t="s">
        <v>2</v>
      </c>
      <c r="J11" s="90"/>
    </row>
    <row r="12" spans="1:10" ht="27.6" x14ac:dyDescent="0.25">
      <c r="A12" s="95"/>
      <c r="B12" s="94"/>
      <c r="C12" s="90"/>
      <c r="D12" s="90"/>
      <c r="E12" s="90"/>
      <c r="F12" s="90"/>
      <c r="G12" s="90"/>
      <c r="H12" s="93"/>
      <c r="I12" s="12" t="s">
        <v>53</v>
      </c>
      <c r="J12" s="12" t="s">
        <v>54</v>
      </c>
    </row>
    <row r="13" spans="1:10" ht="18.75" customHeight="1" x14ac:dyDescent="0.3">
      <c r="A13" s="71" t="s">
        <v>45</v>
      </c>
      <c r="B13" s="70">
        <v>2</v>
      </c>
      <c r="C13" s="66">
        <v>3</v>
      </c>
      <c r="D13" s="66">
        <v>4</v>
      </c>
      <c r="E13" s="66">
        <v>5</v>
      </c>
      <c r="F13" s="66">
        <v>6</v>
      </c>
      <c r="G13" s="66">
        <v>7</v>
      </c>
      <c r="H13" s="69">
        <v>8</v>
      </c>
      <c r="I13" s="12">
        <v>9</v>
      </c>
      <c r="J13" s="12">
        <v>10</v>
      </c>
    </row>
    <row r="14" spans="1:10" ht="44.4" customHeight="1" x14ac:dyDescent="0.25">
      <c r="A14" s="57" t="s">
        <v>19</v>
      </c>
      <c r="B14" s="23"/>
      <c r="C14" s="23"/>
      <c r="D14" s="50" t="s">
        <v>3</v>
      </c>
      <c r="E14" s="13"/>
      <c r="F14" s="68"/>
      <c r="G14" s="14">
        <f>H14+I14</f>
        <v>88710000</v>
      </c>
      <c r="H14" s="15">
        <f>SUM(H15:H24)</f>
        <v>48665040</v>
      </c>
      <c r="I14" s="15">
        <f>SUM(I16:I24)</f>
        <v>40044960</v>
      </c>
      <c r="J14" s="15">
        <f>SUM(J16:J24)</f>
        <v>40044960</v>
      </c>
    </row>
    <row r="15" spans="1:10" ht="54" x14ac:dyDescent="0.25">
      <c r="A15" s="37" t="s">
        <v>314</v>
      </c>
      <c r="B15" s="18" t="s">
        <v>109</v>
      </c>
      <c r="C15" s="18" t="s">
        <v>4</v>
      </c>
      <c r="D15" s="45" t="s">
        <v>110</v>
      </c>
      <c r="E15" s="13" t="s">
        <v>265</v>
      </c>
      <c r="F15" s="76" t="s">
        <v>284</v>
      </c>
      <c r="G15" s="16">
        <f>H15+I15</f>
        <v>200000</v>
      </c>
      <c r="H15" s="17">
        <v>200000</v>
      </c>
      <c r="I15" s="17"/>
      <c r="J15" s="17"/>
    </row>
    <row r="16" spans="1:10" ht="36" x14ac:dyDescent="0.25">
      <c r="A16" s="37" t="s">
        <v>270</v>
      </c>
      <c r="B16" s="18" t="s">
        <v>271</v>
      </c>
      <c r="C16" s="18" t="s">
        <v>272</v>
      </c>
      <c r="D16" s="49" t="s">
        <v>273</v>
      </c>
      <c r="E16" s="13" t="s">
        <v>269</v>
      </c>
      <c r="F16" s="77" t="s">
        <v>318</v>
      </c>
      <c r="G16" s="16">
        <f t="shared" ref="G16:G24" si="0">H16+I16</f>
        <v>45000</v>
      </c>
      <c r="H16" s="17">
        <v>45000</v>
      </c>
      <c r="I16" s="17"/>
      <c r="J16" s="17"/>
    </row>
    <row r="17" spans="1:15" ht="56.25" customHeight="1" x14ac:dyDescent="0.25">
      <c r="A17" s="37" t="s">
        <v>313</v>
      </c>
      <c r="B17" s="18" t="s">
        <v>316</v>
      </c>
      <c r="C17" s="18" t="s">
        <v>317</v>
      </c>
      <c r="D17" s="45" t="s">
        <v>315</v>
      </c>
      <c r="E17" s="13" t="s">
        <v>144</v>
      </c>
      <c r="F17" s="76" t="s">
        <v>282</v>
      </c>
      <c r="G17" s="16">
        <f>H17+I17</f>
        <v>135000</v>
      </c>
      <c r="H17" s="17">
        <v>135000</v>
      </c>
      <c r="I17" s="20"/>
      <c r="J17" s="20"/>
    </row>
    <row r="18" spans="1:15" ht="44.4" customHeight="1" x14ac:dyDescent="0.25">
      <c r="A18" s="37" t="s">
        <v>145</v>
      </c>
      <c r="B18" s="18" t="s">
        <v>146</v>
      </c>
      <c r="C18" s="18" t="s">
        <v>7</v>
      </c>
      <c r="D18" s="45" t="s">
        <v>147</v>
      </c>
      <c r="E18" s="13" t="s">
        <v>148</v>
      </c>
      <c r="F18" s="76" t="s">
        <v>279</v>
      </c>
      <c r="G18" s="16">
        <f t="shared" si="0"/>
        <v>226200</v>
      </c>
      <c r="H18" s="17">
        <v>226200</v>
      </c>
      <c r="I18" s="17"/>
      <c r="J18" s="17"/>
    </row>
    <row r="19" spans="1:15" ht="66" customHeight="1" x14ac:dyDescent="0.25">
      <c r="A19" s="37" t="s">
        <v>21</v>
      </c>
      <c r="B19" s="18" t="s">
        <v>22</v>
      </c>
      <c r="C19" s="18" t="s">
        <v>7</v>
      </c>
      <c r="D19" s="45" t="s">
        <v>23</v>
      </c>
      <c r="E19" s="13" t="s">
        <v>55</v>
      </c>
      <c r="F19" s="76" t="s">
        <v>288</v>
      </c>
      <c r="G19" s="16">
        <f t="shared" si="0"/>
        <v>4793800</v>
      </c>
      <c r="H19" s="17">
        <f>4793800-44960</f>
        <v>4748840</v>
      </c>
      <c r="I19" s="20">
        <v>44960</v>
      </c>
      <c r="J19" s="20">
        <v>44960</v>
      </c>
    </row>
    <row r="20" spans="1:15" ht="54" x14ac:dyDescent="0.25">
      <c r="A20" s="37" t="s">
        <v>21</v>
      </c>
      <c r="B20" s="18" t="s">
        <v>22</v>
      </c>
      <c r="C20" s="18" t="s">
        <v>7</v>
      </c>
      <c r="D20" s="45" t="s">
        <v>23</v>
      </c>
      <c r="E20" s="13" t="s">
        <v>266</v>
      </c>
      <c r="F20" s="76" t="s">
        <v>283</v>
      </c>
      <c r="G20" s="16">
        <f>H20+I20</f>
        <v>300000</v>
      </c>
      <c r="H20" s="17">
        <v>300000</v>
      </c>
      <c r="I20" s="17"/>
      <c r="J20" s="17"/>
    </row>
    <row r="21" spans="1:15" ht="36" x14ac:dyDescent="0.25">
      <c r="A21" s="37" t="s">
        <v>21</v>
      </c>
      <c r="B21" s="18" t="s">
        <v>22</v>
      </c>
      <c r="C21" s="18" t="s">
        <v>7</v>
      </c>
      <c r="D21" s="45" t="s">
        <v>23</v>
      </c>
      <c r="E21" s="13" t="s">
        <v>268</v>
      </c>
      <c r="F21" s="76" t="s">
        <v>285</v>
      </c>
      <c r="G21" s="16">
        <f t="shared" si="0"/>
        <v>10000</v>
      </c>
      <c r="H21" s="17">
        <v>10000</v>
      </c>
      <c r="I21" s="17"/>
      <c r="J21" s="17"/>
    </row>
    <row r="22" spans="1:15" ht="72" x14ac:dyDescent="0.25">
      <c r="A22" s="37" t="s">
        <v>176</v>
      </c>
      <c r="B22" s="18" t="s">
        <v>177</v>
      </c>
      <c r="C22" s="18" t="s">
        <v>178</v>
      </c>
      <c r="D22" s="45" t="s">
        <v>179</v>
      </c>
      <c r="E22" s="13" t="s">
        <v>267</v>
      </c>
      <c r="F22" s="76" t="s">
        <v>286</v>
      </c>
      <c r="G22" s="16">
        <f t="shared" si="0"/>
        <v>500000</v>
      </c>
      <c r="H22" s="17">
        <v>500000</v>
      </c>
      <c r="I22" s="17"/>
      <c r="J22" s="17"/>
    </row>
    <row r="23" spans="1:15" ht="69" customHeight="1" x14ac:dyDescent="0.25">
      <c r="A23" s="37" t="s">
        <v>275</v>
      </c>
      <c r="B23" s="18" t="s">
        <v>276</v>
      </c>
      <c r="C23" s="18" t="s">
        <v>278</v>
      </c>
      <c r="D23" s="45" t="s">
        <v>277</v>
      </c>
      <c r="E23" s="13" t="s">
        <v>274</v>
      </c>
      <c r="F23" s="76" t="s">
        <v>281</v>
      </c>
      <c r="G23" s="16">
        <f>H23+I23</f>
        <v>80000000</v>
      </c>
      <c r="H23" s="17">
        <v>40000000</v>
      </c>
      <c r="I23" s="17">
        <v>40000000</v>
      </c>
      <c r="J23" s="17">
        <v>40000000</v>
      </c>
    </row>
    <row r="24" spans="1:15" ht="54" x14ac:dyDescent="0.25">
      <c r="A24" s="37" t="s">
        <v>92</v>
      </c>
      <c r="B24" s="18" t="s">
        <v>93</v>
      </c>
      <c r="C24" s="18" t="s">
        <v>6</v>
      </c>
      <c r="D24" s="49" t="s">
        <v>94</v>
      </c>
      <c r="E24" s="13" t="s">
        <v>79</v>
      </c>
      <c r="F24" s="76" t="s">
        <v>287</v>
      </c>
      <c r="G24" s="16">
        <f t="shared" si="0"/>
        <v>2500000</v>
      </c>
      <c r="H24" s="17">
        <v>2500000</v>
      </c>
      <c r="I24" s="17"/>
      <c r="J24" s="17"/>
    </row>
    <row r="25" spans="1:15" ht="49.5" customHeight="1" x14ac:dyDescent="0.25">
      <c r="A25" s="57" t="s">
        <v>181</v>
      </c>
      <c r="B25" s="21"/>
      <c r="C25" s="21"/>
      <c r="D25" s="50" t="s">
        <v>180</v>
      </c>
      <c r="E25" s="13"/>
      <c r="F25" s="22"/>
      <c r="G25" s="14">
        <f>H25+I25</f>
        <v>877700</v>
      </c>
      <c r="H25" s="15">
        <f>SUM(H26:H33)</f>
        <v>877700</v>
      </c>
      <c r="I25" s="15">
        <f>SUM(I26:I33)</f>
        <v>0</v>
      </c>
      <c r="J25" s="15">
        <f>SUM(J26:J33)</f>
        <v>0</v>
      </c>
    </row>
    <row r="26" spans="1:15" ht="61.5" hidden="1" customHeight="1" x14ac:dyDescent="0.25">
      <c r="A26" s="37" t="s">
        <v>221</v>
      </c>
      <c r="B26" s="18" t="s">
        <v>187</v>
      </c>
      <c r="C26" s="18" t="s">
        <v>188</v>
      </c>
      <c r="D26" s="49" t="s">
        <v>189</v>
      </c>
      <c r="E26" s="92" t="s">
        <v>184</v>
      </c>
      <c r="F26" s="97"/>
      <c r="G26" s="16">
        <f t="shared" ref="G26:G43" si="1">H26+I26</f>
        <v>0</v>
      </c>
      <c r="H26" s="17"/>
      <c r="I26" s="17"/>
      <c r="J26" s="17"/>
    </row>
    <row r="27" spans="1:15" ht="51.75" hidden="1" customHeight="1" x14ac:dyDescent="0.25">
      <c r="A27" s="37" t="s">
        <v>222</v>
      </c>
      <c r="B27" s="29" t="s">
        <v>120</v>
      </c>
      <c r="C27" s="29" t="s">
        <v>121</v>
      </c>
      <c r="D27" s="49" t="s">
        <v>122</v>
      </c>
      <c r="E27" s="92"/>
      <c r="F27" s="97"/>
      <c r="G27" s="16">
        <f t="shared" si="1"/>
        <v>0</v>
      </c>
      <c r="H27" s="17"/>
      <c r="I27" s="17"/>
      <c r="J27" s="17"/>
    </row>
    <row r="28" spans="1:15" ht="51.75" hidden="1" customHeight="1" x14ac:dyDescent="0.25">
      <c r="A28" s="37" t="s">
        <v>223</v>
      </c>
      <c r="B28" s="29" t="s">
        <v>87</v>
      </c>
      <c r="C28" s="29" t="s">
        <v>12</v>
      </c>
      <c r="D28" s="49" t="s">
        <v>88</v>
      </c>
      <c r="E28" s="92"/>
      <c r="F28" s="97"/>
      <c r="G28" s="16">
        <f t="shared" si="1"/>
        <v>0</v>
      </c>
      <c r="H28" s="17"/>
      <c r="I28" s="17"/>
      <c r="J28" s="17"/>
    </row>
    <row r="29" spans="1:15" ht="49.5" hidden="1" customHeight="1" x14ac:dyDescent="0.25">
      <c r="A29" s="37" t="s">
        <v>224</v>
      </c>
      <c r="B29" s="29" t="s">
        <v>225</v>
      </c>
      <c r="C29" s="29" t="s">
        <v>226</v>
      </c>
      <c r="D29" s="49" t="s">
        <v>227</v>
      </c>
      <c r="E29" s="92"/>
      <c r="F29" s="97"/>
      <c r="G29" s="16">
        <f t="shared" si="1"/>
        <v>0</v>
      </c>
      <c r="H29" s="17"/>
      <c r="I29" s="17"/>
      <c r="J29" s="17"/>
    </row>
    <row r="30" spans="1:15" ht="49.5" customHeight="1" x14ac:dyDescent="0.25">
      <c r="A30" s="37" t="s">
        <v>236</v>
      </c>
      <c r="B30" s="29" t="s">
        <v>238</v>
      </c>
      <c r="C30" s="29" t="s">
        <v>226</v>
      </c>
      <c r="D30" s="49" t="s">
        <v>237</v>
      </c>
      <c r="E30" s="65" t="s">
        <v>248</v>
      </c>
      <c r="F30" s="75" t="s">
        <v>289</v>
      </c>
      <c r="G30" s="16">
        <f t="shared" si="1"/>
        <v>40000</v>
      </c>
      <c r="H30" s="17">
        <v>40000</v>
      </c>
      <c r="I30" s="17"/>
      <c r="J30" s="17"/>
    </row>
    <row r="31" spans="1:15" s="42" customFormat="1" ht="54" x14ac:dyDescent="0.25">
      <c r="A31" s="58" t="s">
        <v>236</v>
      </c>
      <c r="B31" s="18" t="s">
        <v>238</v>
      </c>
      <c r="C31" s="18" t="s">
        <v>226</v>
      </c>
      <c r="D31" s="46" t="s">
        <v>237</v>
      </c>
      <c r="E31" s="13" t="s">
        <v>255</v>
      </c>
      <c r="F31" s="75" t="s">
        <v>290</v>
      </c>
      <c r="G31" s="16">
        <f t="shared" si="1"/>
        <v>27700</v>
      </c>
      <c r="H31" s="17">
        <v>27700</v>
      </c>
      <c r="I31" s="20"/>
      <c r="J31" s="20"/>
      <c r="K31" s="6"/>
      <c r="L31" s="6"/>
      <c r="M31" s="6"/>
      <c r="N31" s="6"/>
      <c r="O31" s="7"/>
    </row>
    <row r="32" spans="1:15" ht="49.5" customHeight="1" x14ac:dyDescent="0.25">
      <c r="A32" s="37" t="s">
        <v>236</v>
      </c>
      <c r="B32" s="29" t="s">
        <v>238</v>
      </c>
      <c r="C32" s="29" t="s">
        <v>226</v>
      </c>
      <c r="D32" s="49" t="s">
        <v>237</v>
      </c>
      <c r="E32" s="65" t="s">
        <v>239</v>
      </c>
      <c r="F32" s="75" t="s">
        <v>291</v>
      </c>
      <c r="G32" s="16">
        <f t="shared" si="1"/>
        <v>310000</v>
      </c>
      <c r="H32" s="17">
        <v>310000</v>
      </c>
      <c r="I32" s="17"/>
      <c r="J32" s="17"/>
    </row>
    <row r="33" spans="1:10" ht="49.5" customHeight="1" x14ac:dyDescent="0.25">
      <c r="A33" s="37" t="s">
        <v>236</v>
      </c>
      <c r="B33" s="29" t="s">
        <v>238</v>
      </c>
      <c r="C33" s="29" t="s">
        <v>226</v>
      </c>
      <c r="D33" s="49" t="s">
        <v>237</v>
      </c>
      <c r="E33" s="65" t="s">
        <v>242</v>
      </c>
      <c r="F33" s="75" t="s">
        <v>292</v>
      </c>
      <c r="G33" s="16">
        <f t="shared" si="1"/>
        <v>500000</v>
      </c>
      <c r="H33" s="17">
        <v>500000</v>
      </c>
      <c r="I33" s="17"/>
      <c r="J33" s="17"/>
    </row>
    <row r="34" spans="1:10" ht="51.75" customHeight="1" x14ac:dyDescent="0.25">
      <c r="A34" s="57" t="s">
        <v>183</v>
      </c>
      <c r="B34" s="21"/>
      <c r="C34" s="21"/>
      <c r="D34" s="50" t="s">
        <v>182</v>
      </c>
      <c r="E34" s="13"/>
      <c r="F34" s="22"/>
      <c r="G34" s="14">
        <f>H34+I34</f>
        <v>7521300</v>
      </c>
      <c r="H34" s="15">
        <f>SUM(H35:H39)</f>
        <v>6349190</v>
      </c>
      <c r="I34" s="15">
        <f>SUM(I35:I39)</f>
        <v>1172110</v>
      </c>
      <c r="J34" s="15">
        <f>SUM(J35:J39)</f>
        <v>1172110</v>
      </c>
    </row>
    <row r="35" spans="1:10" ht="36" hidden="1" x14ac:dyDescent="0.25">
      <c r="A35" s="37" t="s">
        <v>185</v>
      </c>
      <c r="B35" s="18" t="s">
        <v>17</v>
      </c>
      <c r="C35" s="18" t="s">
        <v>13</v>
      </c>
      <c r="D35" s="49" t="s">
        <v>18</v>
      </c>
      <c r="E35" s="92" t="s">
        <v>184</v>
      </c>
      <c r="F35" s="97"/>
      <c r="G35" s="16">
        <f t="shared" si="1"/>
        <v>0</v>
      </c>
      <c r="H35" s="17"/>
      <c r="I35" s="17"/>
      <c r="J35" s="17"/>
    </row>
    <row r="36" spans="1:10" ht="57" hidden="1" customHeight="1" x14ac:dyDescent="0.25">
      <c r="A36" s="37" t="s">
        <v>186</v>
      </c>
      <c r="B36" s="18" t="s">
        <v>40</v>
      </c>
      <c r="C36" s="18" t="s">
        <v>41</v>
      </c>
      <c r="D36" s="49" t="s">
        <v>42</v>
      </c>
      <c r="E36" s="92"/>
      <c r="F36" s="97"/>
      <c r="G36" s="16">
        <f t="shared" si="1"/>
        <v>0</v>
      </c>
      <c r="H36" s="17"/>
      <c r="I36" s="17"/>
      <c r="J36" s="17"/>
    </row>
    <row r="37" spans="1:10" ht="72" x14ac:dyDescent="0.25">
      <c r="A37" s="37" t="s">
        <v>231</v>
      </c>
      <c r="B37" s="18" t="s">
        <v>232</v>
      </c>
      <c r="C37" s="18" t="s">
        <v>233</v>
      </c>
      <c r="D37" s="47" t="s">
        <v>234</v>
      </c>
      <c r="E37" s="65" t="s">
        <v>262</v>
      </c>
      <c r="F37" s="75" t="s">
        <v>293</v>
      </c>
      <c r="G37" s="16">
        <f t="shared" si="1"/>
        <v>2024300</v>
      </c>
      <c r="H37" s="17">
        <v>2024300</v>
      </c>
      <c r="I37" s="17"/>
      <c r="J37" s="17"/>
    </row>
    <row r="38" spans="1:10" ht="72" x14ac:dyDescent="0.25">
      <c r="A38" s="37" t="s">
        <v>231</v>
      </c>
      <c r="B38" s="18" t="s">
        <v>232</v>
      </c>
      <c r="C38" s="18" t="s">
        <v>233</v>
      </c>
      <c r="D38" s="47" t="s">
        <v>234</v>
      </c>
      <c r="E38" s="65" t="s">
        <v>263</v>
      </c>
      <c r="F38" s="75" t="s">
        <v>294</v>
      </c>
      <c r="G38" s="16">
        <f t="shared" si="1"/>
        <v>3984000</v>
      </c>
      <c r="H38" s="17">
        <f>3984000-1172110</f>
        <v>2811890</v>
      </c>
      <c r="I38" s="17">
        <v>1172110</v>
      </c>
      <c r="J38" s="17">
        <v>1172110</v>
      </c>
    </row>
    <row r="39" spans="1:10" ht="54" x14ac:dyDescent="0.25">
      <c r="A39" s="37"/>
      <c r="B39" s="18" t="s">
        <v>232</v>
      </c>
      <c r="C39" s="18" t="s">
        <v>233</v>
      </c>
      <c r="D39" s="47" t="s">
        <v>234</v>
      </c>
      <c r="E39" s="80" t="s">
        <v>320</v>
      </c>
      <c r="F39" s="79" t="s">
        <v>319</v>
      </c>
      <c r="G39" s="16">
        <f t="shared" si="1"/>
        <v>1513000</v>
      </c>
      <c r="H39" s="17">
        <v>1513000</v>
      </c>
      <c r="I39" s="17"/>
      <c r="J39" s="17"/>
    </row>
    <row r="40" spans="1:10" ht="52.2" x14ac:dyDescent="0.25">
      <c r="A40" s="57" t="s">
        <v>20</v>
      </c>
      <c r="B40" s="23"/>
      <c r="C40" s="23"/>
      <c r="D40" s="50" t="s">
        <v>9</v>
      </c>
      <c r="E40" s="24"/>
      <c r="F40" s="24"/>
      <c r="G40" s="14">
        <f>H40+I40</f>
        <v>32295650</v>
      </c>
      <c r="H40" s="15">
        <f>H47+H42+H48+H45+H49+H44+H46+H41+H43</f>
        <v>32295650</v>
      </c>
      <c r="I40" s="15">
        <f>I47+I42+I48+I45+I49+I44+I46+I41+I43</f>
        <v>0</v>
      </c>
      <c r="J40" s="15">
        <f>J47+J42+J48+J45+J49+J44+J46+J41+J43</f>
        <v>0</v>
      </c>
    </row>
    <row r="41" spans="1:10" ht="54" hidden="1" x14ac:dyDescent="0.25">
      <c r="A41" s="37" t="s">
        <v>190</v>
      </c>
      <c r="B41" s="18" t="s">
        <v>187</v>
      </c>
      <c r="C41" s="18" t="s">
        <v>188</v>
      </c>
      <c r="D41" s="49" t="s">
        <v>189</v>
      </c>
      <c r="E41" s="74" t="s">
        <v>184</v>
      </c>
      <c r="F41" s="65"/>
      <c r="G41" s="16">
        <f t="shared" si="1"/>
        <v>0</v>
      </c>
      <c r="H41" s="17"/>
      <c r="I41" s="17"/>
      <c r="J41" s="17"/>
    </row>
    <row r="42" spans="1:10" ht="56.25" customHeight="1" x14ac:dyDescent="0.25">
      <c r="A42" s="37" t="s">
        <v>105</v>
      </c>
      <c r="B42" s="18" t="s">
        <v>106</v>
      </c>
      <c r="C42" s="18" t="s">
        <v>5</v>
      </c>
      <c r="D42" s="45" t="s">
        <v>261</v>
      </c>
      <c r="E42" s="19" t="s">
        <v>107</v>
      </c>
      <c r="F42" s="75" t="s">
        <v>295</v>
      </c>
      <c r="G42" s="16">
        <f t="shared" si="1"/>
        <v>500000</v>
      </c>
      <c r="H42" s="17">
        <v>500000</v>
      </c>
      <c r="I42" s="17"/>
      <c r="J42" s="17"/>
    </row>
    <row r="43" spans="1:10" ht="69" hidden="1" customHeight="1" x14ac:dyDescent="0.25">
      <c r="A43" s="37" t="s">
        <v>243</v>
      </c>
      <c r="B43" s="18" t="s">
        <v>245</v>
      </c>
      <c r="C43" s="21" t="s">
        <v>5</v>
      </c>
      <c r="D43" s="46" t="s">
        <v>244</v>
      </c>
      <c r="E43" s="19" t="s">
        <v>246</v>
      </c>
      <c r="F43" s="75" t="s">
        <v>280</v>
      </c>
      <c r="G43" s="16">
        <f t="shared" si="1"/>
        <v>0</v>
      </c>
      <c r="H43" s="17"/>
      <c r="I43" s="17"/>
      <c r="J43" s="17"/>
    </row>
    <row r="44" spans="1:10" ht="56.25" hidden="1" customHeight="1" x14ac:dyDescent="0.25">
      <c r="A44" s="37" t="s">
        <v>124</v>
      </c>
      <c r="B44" s="18" t="s">
        <v>125</v>
      </c>
      <c r="C44" s="18" t="s">
        <v>126</v>
      </c>
      <c r="D44" s="45" t="s">
        <v>127</v>
      </c>
      <c r="E44" s="19" t="s">
        <v>156</v>
      </c>
      <c r="F44" s="75" t="s">
        <v>280</v>
      </c>
      <c r="G44" s="16">
        <f t="shared" ref="G44:G54" si="2">H44+I44</f>
        <v>0</v>
      </c>
      <c r="H44" s="17"/>
      <c r="I44" s="17"/>
      <c r="J44" s="17"/>
    </row>
    <row r="45" spans="1:10" ht="76.2" customHeight="1" x14ac:dyDescent="0.25">
      <c r="A45" s="37" t="s">
        <v>112</v>
      </c>
      <c r="B45" s="18" t="s">
        <v>113</v>
      </c>
      <c r="C45" s="18" t="s">
        <v>114</v>
      </c>
      <c r="D45" s="45" t="s">
        <v>260</v>
      </c>
      <c r="E45" s="13" t="s">
        <v>115</v>
      </c>
      <c r="F45" s="75" t="s">
        <v>296</v>
      </c>
      <c r="G45" s="16">
        <f t="shared" si="2"/>
        <v>11179250</v>
      </c>
      <c r="H45" s="17">
        <f>15692250-1513000-3000000</f>
        <v>11179250</v>
      </c>
      <c r="I45" s="17"/>
      <c r="J45" s="17"/>
    </row>
    <row r="46" spans="1:10" ht="88.95" hidden="1" customHeight="1" x14ac:dyDescent="0.25">
      <c r="A46" s="37" t="s">
        <v>152</v>
      </c>
      <c r="B46" s="18" t="s">
        <v>153</v>
      </c>
      <c r="C46" s="18" t="s">
        <v>141</v>
      </c>
      <c r="D46" s="45" t="s">
        <v>154</v>
      </c>
      <c r="E46" s="99" t="s">
        <v>102</v>
      </c>
      <c r="F46" s="75" t="s">
        <v>280</v>
      </c>
      <c r="G46" s="16">
        <f t="shared" si="2"/>
        <v>0</v>
      </c>
      <c r="H46" s="17"/>
      <c r="I46" s="17"/>
      <c r="J46" s="17"/>
    </row>
    <row r="47" spans="1:10" ht="99" customHeight="1" x14ac:dyDescent="0.25">
      <c r="A47" s="37" t="s">
        <v>82</v>
      </c>
      <c r="B47" s="18" t="s">
        <v>83</v>
      </c>
      <c r="C47" s="18" t="s">
        <v>4</v>
      </c>
      <c r="D47" s="45" t="s">
        <v>84</v>
      </c>
      <c r="E47" s="99"/>
      <c r="F47" s="75" t="s">
        <v>297</v>
      </c>
      <c r="G47" s="16">
        <f t="shared" si="2"/>
        <v>16480400</v>
      </c>
      <c r="H47" s="25">
        <v>16480400</v>
      </c>
      <c r="I47" s="26"/>
      <c r="J47" s="26"/>
    </row>
    <row r="48" spans="1:10" ht="51" customHeight="1" x14ac:dyDescent="0.25">
      <c r="A48" s="37" t="s">
        <v>108</v>
      </c>
      <c r="B48" s="18" t="s">
        <v>109</v>
      </c>
      <c r="C48" s="18" t="s">
        <v>4</v>
      </c>
      <c r="D48" s="45" t="s">
        <v>110</v>
      </c>
      <c r="E48" s="65" t="s">
        <v>111</v>
      </c>
      <c r="F48" s="75" t="s">
        <v>298</v>
      </c>
      <c r="G48" s="16">
        <f t="shared" si="2"/>
        <v>4036000</v>
      </c>
      <c r="H48" s="25">
        <v>4036000</v>
      </c>
      <c r="I48" s="26"/>
      <c r="J48" s="26"/>
    </row>
    <row r="49" spans="1:15" ht="112.5" customHeight="1" x14ac:dyDescent="0.25">
      <c r="A49" s="37" t="s">
        <v>116</v>
      </c>
      <c r="B49" s="18" t="s">
        <v>22</v>
      </c>
      <c r="C49" s="18" t="s">
        <v>7</v>
      </c>
      <c r="D49" s="45" t="s">
        <v>117</v>
      </c>
      <c r="E49" s="13" t="s">
        <v>118</v>
      </c>
      <c r="F49" s="75" t="s">
        <v>299</v>
      </c>
      <c r="G49" s="16">
        <f t="shared" si="2"/>
        <v>100000</v>
      </c>
      <c r="H49" s="25">
        <v>100000</v>
      </c>
      <c r="I49" s="26"/>
      <c r="J49" s="26"/>
    </row>
    <row r="50" spans="1:15" ht="64.5" customHeight="1" x14ac:dyDescent="0.25">
      <c r="A50" s="57" t="s">
        <v>137</v>
      </c>
      <c r="B50" s="27"/>
      <c r="C50" s="27"/>
      <c r="D50" s="50" t="s">
        <v>138</v>
      </c>
      <c r="E50" s="74"/>
      <c r="F50" s="65"/>
      <c r="G50" s="14">
        <f>H50+I50</f>
        <v>154000</v>
      </c>
      <c r="H50" s="28">
        <f>H51+H53+H52+H54</f>
        <v>154000</v>
      </c>
      <c r="I50" s="28">
        <f>I51+I53+I52+I54</f>
        <v>0</v>
      </c>
      <c r="J50" s="28">
        <f>J51+J53+J52+J54</f>
        <v>0</v>
      </c>
    </row>
    <row r="51" spans="1:15" ht="42.75" customHeight="1" x14ac:dyDescent="0.25">
      <c r="A51" s="37" t="s">
        <v>139</v>
      </c>
      <c r="B51" s="29" t="s">
        <v>140</v>
      </c>
      <c r="C51" s="18" t="s">
        <v>141</v>
      </c>
      <c r="D51" s="45" t="s">
        <v>142</v>
      </c>
      <c r="E51" s="19" t="s">
        <v>143</v>
      </c>
      <c r="F51" s="75" t="s">
        <v>300</v>
      </c>
      <c r="G51" s="16">
        <f t="shared" si="2"/>
        <v>9600</v>
      </c>
      <c r="H51" s="25">
        <v>9600</v>
      </c>
      <c r="I51" s="26"/>
      <c r="J51" s="26"/>
    </row>
    <row r="52" spans="1:15" ht="58.5" hidden="1" customHeight="1" x14ac:dyDescent="0.25">
      <c r="A52" s="37" t="s">
        <v>228</v>
      </c>
      <c r="B52" s="29" t="s">
        <v>187</v>
      </c>
      <c r="C52" s="18" t="s">
        <v>229</v>
      </c>
      <c r="D52" s="45" t="s">
        <v>207</v>
      </c>
      <c r="E52" s="98" t="s">
        <v>184</v>
      </c>
      <c r="F52" s="75" t="s">
        <v>280</v>
      </c>
      <c r="G52" s="16">
        <f t="shared" si="2"/>
        <v>0</v>
      </c>
      <c r="H52" s="25"/>
      <c r="I52" s="26"/>
      <c r="J52" s="26"/>
    </row>
    <row r="53" spans="1:15" ht="57.75" hidden="1" customHeight="1" x14ac:dyDescent="0.25">
      <c r="A53" s="37" t="s">
        <v>139</v>
      </c>
      <c r="B53" s="29" t="s">
        <v>140</v>
      </c>
      <c r="C53" s="18" t="s">
        <v>141</v>
      </c>
      <c r="D53" s="45" t="s">
        <v>142</v>
      </c>
      <c r="E53" s="98"/>
      <c r="F53" s="75" t="s">
        <v>280</v>
      </c>
      <c r="G53" s="16">
        <f t="shared" si="2"/>
        <v>0</v>
      </c>
      <c r="H53" s="25"/>
      <c r="I53" s="26"/>
      <c r="J53" s="26"/>
    </row>
    <row r="54" spans="1:15" ht="57.75" customHeight="1" x14ac:dyDescent="0.25">
      <c r="A54" s="37" t="s">
        <v>139</v>
      </c>
      <c r="B54" s="29" t="s">
        <v>140</v>
      </c>
      <c r="C54" s="18" t="s">
        <v>141</v>
      </c>
      <c r="D54" s="45" t="s">
        <v>142</v>
      </c>
      <c r="E54" s="19" t="s">
        <v>264</v>
      </c>
      <c r="F54" s="75" t="s">
        <v>301</v>
      </c>
      <c r="G54" s="16">
        <f t="shared" si="2"/>
        <v>144400</v>
      </c>
      <c r="H54" s="25">
        <v>144400</v>
      </c>
      <c r="I54" s="26"/>
      <c r="J54" s="26"/>
    </row>
    <row r="55" spans="1:15" ht="65.25" customHeight="1" x14ac:dyDescent="0.25">
      <c r="A55" s="57" t="s">
        <v>170</v>
      </c>
      <c r="B55" s="29"/>
      <c r="C55" s="18"/>
      <c r="D55" s="32" t="s">
        <v>169</v>
      </c>
      <c r="E55" s="19"/>
      <c r="F55" s="74"/>
      <c r="G55" s="14">
        <f>SUM(G56:G61)</f>
        <v>1500000</v>
      </c>
      <c r="H55" s="14">
        <f>SUM(H56:H61)</f>
        <v>1500000</v>
      </c>
      <c r="I55" s="14">
        <f>SUM(I56:I61)</f>
        <v>0</v>
      </c>
      <c r="J55" s="14">
        <f>SUM(J56:J61)</f>
        <v>0</v>
      </c>
    </row>
    <row r="56" spans="1:15" ht="51" hidden="1" customHeight="1" x14ac:dyDescent="0.25">
      <c r="A56" s="37" t="s">
        <v>191</v>
      </c>
      <c r="B56" s="29" t="s">
        <v>193</v>
      </c>
      <c r="C56" s="29" t="s">
        <v>194</v>
      </c>
      <c r="D56" s="45" t="s">
        <v>196</v>
      </c>
      <c r="E56" s="96" t="s">
        <v>184</v>
      </c>
      <c r="F56" s="98"/>
      <c r="G56" s="16">
        <f t="shared" ref="G56:G61" si="3">H56+I56</f>
        <v>0</v>
      </c>
      <c r="H56" s="16"/>
      <c r="I56" s="14"/>
      <c r="J56" s="14"/>
    </row>
    <row r="57" spans="1:15" ht="49.5" hidden="1" customHeight="1" x14ac:dyDescent="0.25">
      <c r="A57" s="37" t="s">
        <v>192</v>
      </c>
      <c r="B57" s="18" t="s">
        <v>195</v>
      </c>
      <c r="C57" s="18" t="s">
        <v>194</v>
      </c>
      <c r="D57" s="45" t="s">
        <v>197</v>
      </c>
      <c r="E57" s="96"/>
      <c r="F57" s="98"/>
      <c r="G57" s="16">
        <f t="shared" si="3"/>
        <v>0</v>
      </c>
      <c r="H57" s="16"/>
      <c r="I57" s="14"/>
      <c r="J57" s="14"/>
    </row>
    <row r="58" spans="1:15" ht="42.75" customHeight="1" x14ac:dyDescent="0.25">
      <c r="A58" s="37" t="s">
        <v>249</v>
      </c>
      <c r="B58" s="29" t="s">
        <v>250</v>
      </c>
      <c r="C58" s="52">
        <v>1040</v>
      </c>
      <c r="D58" s="46" t="s">
        <v>251</v>
      </c>
      <c r="E58" s="19" t="s">
        <v>247</v>
      </c>
      <c r="F58" s="75" t="s">
        <v>302</v>
      </c>
      <c r="G58" s="16">
        <f t="shared" si="3"/>
        <v>200000</v>
      </c>
      <c r="H58" s="25">
        <v>200000</v>
      </c>
      <c r="I58" s="26"/>
      <c r="J58" s="26"/>
    </row>
    <row r="59" spans="1:15" s="42" customFormat="1" ht="36" x14ac:dyDescent="0.25">
      <c r="A59" s="59" t="s">
        <v>249</v>
      </c>
      <c r="B59" s="18" t="s">
        <v>250</v>
      </c>
      <c r="C59" s="18" t="s">
        <v>141</v>
      </c>
      <c r="D59" s="45" t="s">
        <v>251</v>
      </c>
      <c r="E59" s="13" t="s">
        <v>256</v>
      </c>
      <c r="F59" s="75" t="s">
        <v>303</v>
      </c>
      <c r="G59" s="43">
        <f>H59+I59</f>
        <v>800000</v>
      </c>
      <c r="H59" s="25">
        <v>800000</v>
      </c>
      <c r="I59" s="72"/>
      <c r="J59" s="72"/>
      <c r="K59" s="6"/>
      <c r="L59" s="6"/>
      <c r="M59" s="6"/>
      <c r="N59" s="6"/>
      <c r="O59" s="7"/>
    </row>
    <row r="60" spans="1:15" ht="41.4" hidden="1" customHeight="1" x14ac:dyDescent="0.25">
      <c r="A60" s="37" t="s">
        <v>171</v>
      </c>
      <c r="B60" s="29" t="s">
        <v>173</v>
      </c>
      <c r="C60" s="52">
        <v>829</v>
      </c>
      <c r="D60" s="46" t="s">
        <v>174</v>
      </c>
      <c r="E60" s="19" t="s">
        <v>172</v>
      </c>
      <c r="F60" s="75" t="s">
        <v>280</v>
      </c>
      <c r="G60" s="16">
        <f t="shared" si="3"/>
        <v>0</v>
      </c>
      <c r="H60" s="25"/>
      <c r="I60" s="26"/>
      <c r="J60" s="26"/>
    </row>
    <row r="61" spans="1:15" ht="42.75" customHeight="1" x14ac:dyDescent="0.25">
      <c r="A61" s="37" t="s">
        <v>171</v>
      </c>
      <c r="B61" s="53" t="s">
        <v>173</v>
      </c>
      <c r="C61" s="54">
        <v>829</v>
      </c>
      <c r="D61" s="46" t="s">
        <v>174</v>
      </c>
      <c r="E61" s="19" t="s">
        <v>175</v>
      </c>
      <c r="F61" s="75" t="s">
        <v>304</v>
      </c>
      <c r="G61" s="16">
        <f t="shared" si="3"/>
        <v>500000</v>
      </c>
      <c r="H61" s="25">
        <v>500000</v>
      </c>
      <c r="I61" s="26"/>
      <c r="J61" s="26"/>
    </row>
    <row r="62" spans="1:15" ht="64.5" customHeight="1" x14ac:dyDescent="0.25">
      <c r="A62" s="57" t="s">
        <v>205</v>
      </c>
      <c r="B62" s="53"/>
      <c r="C62" s="54"/>
      <c r="D62" s="55" t="s">
        <v>204</v>
      </c>
      <c r="E62" s="19"/>
      <c r="F62" s="74"/>
      <c r="G62" s="28">
        <f>SUM(G63:G69)</f>
        <v>450000</v>
      </c>
      <c r="H62" s="28">
        <f>SUM(H63:H69)</f>
        <v>450000</v>
      </c>
      <c r="I62" s="28">
        <f>SUM(I63:I69)</f>
        <v>0</v>
      </c>
      <c r="J62" s="28">
        <f>SUM(J63:J69)</f>
        <v>0</v>
      </c>
    </row>
    <row r="63" spans="1:15" ht="67.5" hidden="1" customHeight="1" x14ac:dyDescent="0.25">
      <c r="A63" s="37" t="s">
        <v>206</v>
      </c>
      <c r="B63" s="18" t="s">
        <v>187</v>
      </c>
      <c r="C63" s="18" t="s">
        <v>188</v>
      </c>
      <c r="D63" s="46" t="s">
        <v>207</v>
      </c>
      <c r="E63" s="96" t="s">
        <v>184</v>
      </c>
      <c r="F63" s="98"/>
      <c r="G63" s="16">
        <f t="shared" ref="G63:G69" si="4">H63+I63</f>
        <v>0</v>
      </c>
      <c r="H63" s="25"/>
      <c r="I63" s="25"/>
      <c r="J63" s="25"/>
    </row>
    <row r="64" spans="1:15" ht="60.75" hidden="1" customHeight="1" x14ac:dyDescent="0.25">
      <c r="A64" s="37">
        <v>1115031</v>
      </c>
      <c r="B64" s="29" t="s">
        <v>208</v>
      </c>
      <c r="C64" s="29" t="s">
        <v>209</v>
      </c>
      <c r="D64" s="46" t="s">
        <v>214</v>
      </c>
      <c r="E64" s="96"/>
      <c r="F64" s="98"/>
      <c r="G64" s="16">
        <f t="shared" si="4"/>
        <v>0</v>
      </c>
      <c r="H64" s="25"/>
      <c r="I64" s="25"/>
      <c r="J64" s="25"/>
    </row>
    <row r="65" spans="1:15" ht="80.25" hidden="1" customHeight="1" x14ac:dyDescent="0.25">
      <c r="A65" s="37" t="s">
        <v>210</v>
      </c>
      <c r="B65" s="29" t="s">
        <v>211</v>
      </c>
      <c r="C65" s="29" t="s">
        <v>209</v>
      </c>
      <c r="D65" s="46" t="s">
        <v>215</v>
      </c>
      <c r="E65" s="96"/>
      <c r="F65" s="98"/>
      <c r="G65" s="16">
        <f t="shared" si="4"/>
        <v>0</v>
      </c>
      <c r="H65" s="25"/>
      <c r="I65" s="25"/>
      <c r="J65" s="25"/>
    </row>
    <row r="66" spans="1:15" ht="42.75" hidden="1" customHeight="1" x14ac:dyDescent="0.25">
      <c r="A66" s="37" t="s">
        <v>212</v>
      </c>
      <c r="B66" s="29" t="s">
        <v>213</v>
      </c>
      <c r="C66" s="29" t="s">
        <v>209</v>
      </c>
      <c r="D66" s="46" t="s">
        <v>216</v>
      </c>
      <c r="E66" s="96"/>
      <c r="F66" s="98"/>
      <c r="G66" s="16">
        <f t="shared" si="4"/>
        <v>0</v>
      </c>
      <c r="H66" s="25"/>
      <c r="I66" s="25"/>
      <c r="J66" s="25"/>
    </row>
    <row r="67" spans="1:15" ht="36" x14ac:dyDescent="0.25">
      <c r="A67" s="37">
        <v>1115011</v>
      </c>
      <c r="B67" s="29" t="s">
        <v>217</v>
      </c>
      <c r="C67" s="29" t="s">
        <v>209</v>
      </c>
      <c r="D67" s="45" t="s">
        <v>219</v>
      </c>
      <c r="E67" s="96" t="s">
        <v>312</v>
      </c>
      <c r="F67" s="100" t="s">
        <v>305</v>
      </c>
      <c r="G67" s="16">
        <f>H67+I67</f>
        <v>150000</v>
      </c>
      <c r="H67" s="25">
        <v>150000</v>
      </c>
      <c r="I67" s="25"/>
      <c r="J67" s="25"/>
    </row>
    <row r="68" spans="1:15" ht="42.75" customHeight="1" x14ac:dyDescent="0.25">
      <c r="A68" s="37">
        <v>1115012</v>
      </c>
      <c r="B68" s="29" t="s">
        <v>218</v>
      </c>
      <c r="C68" s="29" t="s">
        <v>209</v>
      </c>
      <c r="D68" s="45" t="s">
        <v>220</v>
      </c>
      <c r="E68" s="96"/>
      <c r="F68" s="101"/>
      <c r="G68" s="16">
        <f t="shared" si="4"/>
        <v>295000</v>
      </c>
      <c r="H68" s="25">
        <v>295000</v>
      </c>
      <c r="I68" s="25"/>
      <c r="J68" s="25"/>
    </row>
    <row r="69" spans="1:15" s="42" customFormat="1" ht="54" x14ac:dyDescent="0.25">
      <c r="A69" s="59" t="s">
        <v>257</v>
      </c>
      <c r="B69" s="44" t="s">
        <v>258</v>
      </c>
      <c r="C69" s="18" t="s">
        <v>209</v>
      </c>
      <c r="D69" s="45" t="s">
        <v>259</v>
      </c>
      <c r="E69" s="96"/>
      <c r="F69" s="102"/>
      <c r="G69" s="16">
        <f t="shared" si="4"/>
        <v>5000</v>
      </c>
      <c r="H69" s="26">
        <v>5000</v>
      </c>
      <c r="I69" s="72"/>
      <c r="J69" s="72"/>
      <c r="K69" s="6"/>
      <c r="L69" s="6"/>
      <c r="M69" s="6"/>
      <c r="N69" s="6"/>
      <c r="O69" s="7"/>
    </row>
    <row r="70" spans="1:15" s="5" customFormat="1" ht="90" customHeight="1" x14ac:dyDescent="0.25">
      <c r="A70" s="57" t="s">
        <v>28</v>
      </c>
      <c r="B70" s="30"/>
      <c r="C70" s="30"/>
      <c r="D70" s="50" t="s">
        <v>85</v>
      </c>
      <c r="E70" s="65"/>
      <c r="F70" s="68"/>
      <c r="G70" s="14">
        <f>SUM(G71:G106)</f>
        <v>9223600</v>
      </c>
      <c r="H70" s="14">
        <f>SUM(H71:H106)</f>
        <v>9113000</v>
      </c>
      <c r="I70" s="14">
        <f>SUM(I71:I102)</f>
        <v>110600</v>
      </c>
      <c r="J70" s="14">
        <f>SUM(J71:J102)</f>
        <v>110600</v>
      </c>
      <c r="K70" s="31"/>
      <c r="L70" s="6"/>
      <c r="M70" s="6"/>
      <c r="N70" s="6"/>
    </row>
    <row r="71" spans="1:15" s="5" customFormat="1" ht="48.75" hidden="1" customHeight="1" x14ac:dyDescent="0.25">
      <c r="A71" s="37" t="s">
        <v>68</v>
      </c>
      <c r="B71" s="29" t="s">
        <v>24</v>
      </c>
      <c r="C71" s="29" t="s">
        <v>10</v>
      </c>
      <c r="D71" s="45" t="s">
        <v>25</v>
      </c>
      <c r="E71" s="96" t="s">
        <v>184</v>
      </c>
      <c r="F71" s="92"/>
      <c r="G71" s="16">
        <f>H71+I71</f>
        <v>0</v>
      </c>
      <c r="H71" s="25"/>
      <c r="I71" s="25"/>
      <c r="J71" s="25"/>
      <c r="K71" s="6"/>
      <c r="L71" s="6"/>
      <c r="M71" s="6"/>
      <c r="N71" s="6"/>
    </row>
    <row r="72" spans="1:15" s="5" customFormat="1" ht="71.25" hidden="1" customHeight="1" x14ac:dyDescent="0.25">
      <c r="A72" s="37" t="s">
        <v>60</v>
      </c>
      <c r="B72" s="29" t="s">
        <v>26</v>
      </c>
      <c r="C72" s="18" t="s">
        <v>11</v>
      </c>
      <c r="D72" s="45" t="s">
        <v>27</v>
      </c>
      <c r="E72" s="96"/>
      <c r="F72" s="92"/>
      <c r="G72" s="16">
        <f>H72+I72</f>
        <v>0</v>
      </c>
      <c r="H72" s="25"/>
      <c r="I72" s="25"/>
      <c r="J72" s="25"/>
      <c r="K72" s="6"/>
      <c r="L72" s="6"/>
      <c r="M72" s="6"/>
      <c r="N72" s="6"/>
    </row>
    <row r="73" spans="1:15" s="5" customFormat="1" ht="33" hidden="1" customHeight="1" x14ac:dyDescent="0.25">
      <c r="A73" s="37" t="s">
        <v>119</v>
      </c>
      <c r="B73" s="34" t="s">
        <v>120</v>
      </c>
      <c r="C73" s="34" t="s">
        <v>121</v>
      </c>
      <c r="D73" s="45" t="s">
        <v>122</v>
      </c>
      <c r="E73" s="74" t="s">
        <v>57</v>
      </c>
      <c r="F73" s="65"/>
      <c r="G73" s="16">
        <f t="shared" ref="G73:G103" si="5">H73+I73</f>
        <v>0</v>
      </c>
      <c r="H73" s="25"/>
      <c r="I73" s="25"/>
      <c r="J73" s="25"/>
      <c r="K73" s="6"/>
      <c r="L73" s="6"/>
      <c r="M73" s="6"/>
      <c r="N73" s="6"/>
    </row>
    <row r="74" spans="1:15" s="5" customFormat="1" ht="36" hidden="1" x14ac:dyDescent="0.25">
      <c r="A74" s="37" t="s">
        <v>86</v>
      </c>
      <c r="B74" s="29" t="s">
        <v>87</v>
      </c>
      <c r="C74" s="29" t="s">
        <v>12</v>
      </c>
      <c r="D74" s="45" t="s">
        <v>88</v>
      </c>
      <c r="E74" s="74" t="s">
        <v>58</v>
      </c>
      <c r="F74" s="73"/>
      <c r="G74" s="16">
        <f t="shared" si="5"/>
        <v>0</v>
      </c>
      <c r="H74" s="25"/>
      <c r="I74" s="25"/>
      <c r="J74" s="25"/>
      <c r="K74" s="6"/>
      <c r="L74" s="6"/>
      <c r="M74" s="6"/>
      <c r="N74" s="6"/>
    </row>
    <row r="75" spans="1:15" s="5" customFormat="1" ht="36" hidden="1" x14ac:dyDescent="0.25">
      <c r="A75" s="37" t="s">
        <v>39</v>
      </c>
      <c r="B75" s="18" t="s">
        <v>40</v>
      </c>
      <c r="C75" s="18" t="s">
        <v>41</v>
      </c>
      <c r="D75" s="45" t="s">
        <v>42</v>
      </c>
      <c r="E75" s="74" t="s">
        <v>59</v>
      </c>
      <c r="F75" s="65"/>
      <c r="G75" s="16">
        <f t="shared" si="5"/>
        <v>0</v>
      </c>
      <c r="H75" s="25"/>
      <c r="I75" s="25"/>
      <c r="J75" s="25"/>
      <c r="K75" s="6"/>
      <c r="L75" s="6"/>
      <c r="M75" s="6"/>
      <c r="N75" s="6"/>
    </row>
    <row r="76" spans="1:15" s="5" customFormat="1" ht="36" hidden="1" x14ac:dyDescent="0.25">
      <c r="A76" s="37" t="s">
        <v>29</v>
      </c>
      <c r="B76" s="18" t="s">
        <v>17</v>
      </c>
      <c r="C76" s="18" t="s">
        <v>13</v>
      </c>
      <c r="D76" s="45" t="s">
        <v>18</v>
      </c>
      <c r="E76" s="74" t="s">
        <v>58</v>
      </c>
      <c r="F76" s="65"/>
      <c r="G76" s="16">
        <f t="shared" si="5"/>
        <v>0</v>
      </c>
      <c r="H76" s="25"/>
      <c r="I76" s="25"/>
      <c r="J76" s="25"/>
      <c r="K76" s="6"/>
      <c r="L76" s="6"/>
      <c r="M76" s="6"/>
      <c r="N76" s="6"/>
    </row>
    <row r="77" spans="1:15" s="5" customFormat="1" ht="54" hidden="1" x14ac:dyDescent="0.25">
      <c r="A77" s="37" t="s">
        <v>30</v>
      </c>
      <c r="B77" s="18" t="s">
        <v>31</v>
      </c>
      <c r="C77" s="18" t="s">
        <v>43</v>
      </c>
      <c r="D77" s="13" t="s">
        <v>32</v>
      </c>
      <c r="E77" s="74" t="s">
        <v>59</v>
      </c>
      <c r="F77" s="65"/>
      <c r="G77" s="16">
        <f t="shared" si="5"/>
        <v>0</v>
      </c>
      <c r="H77" s="25"/>
      <c r="I77" s="25"/>
      <c r="J77" s="25"/>
      <c r="K77" s="6"/>
      <c r="L77" s="6"/>
      <c r="M77" s="6"/>
      <c r="N77" s="6"/>
    </row>
    <row r="78" spans="1:15" s="5" customFormat="1" ht="36" hidden="1" x14ac:dyDescent="0.25">
      <c r="A78" s="37" t="s">
        <v>29</v>
      </c>
      <c r="B78" s="18" t="s">
        <v>17</v>
      </c>
      <c r="C78" s="18" t="s">
        <v>13</v>
      </c>
      <c r="D78" s="45" t="s">
        <v>18</v>
      </c>
      <c r="E78" s="74" t="s">
        <v>59</v>
      </c>
      <c r="F78" s="65"/>
      <c r="G78" s="16">
        <f t="shared" si="5"/>
        <v>0</v>
      </c>
      <c r="H78" s="25"/>
      <c r="I78" s="25"/>
      <c r="J78" s="25"/>
      <c r="K78" s="6"/>
      <c r="L78" s="6"/>
      <c r="M78" s="6"/>
      <c r="N78" s="6"/>
    </row>
    <row r="79" spans="1:15" s="5" customFormat="1" ht="72" hidden="1" x14ac:dyDescent="0.25">
      <c r="A79" s="37" t="s">
        <v>163</v>
      </c>
      <c r="B79" s="18" t="s">
        <v>164</v>
      </c>
      <c r="C79" s="18" t="s">
        <v>10</v>
      </c>
      <c r="D79" s="45" t="s">
        <v>165</v>
      </c>
      <c r="E79" s="74" t="s">
        <v>166</v>
      </c>
      <c r="F79" s="65"/>
      <c r="G79" s="16">
        <f t="shared" si="5"/>
        <v>0</v>
      </c>
      <c r="H79" s="17"/>
      <c r="I79" s="25"/>
      <c r="J79" s="25"/>
      <c r="K79" s="6"/>
      <c r="L79" s="6"/>
      <c r="M79" s="6"/>
      <c r="N79" s="6"/>
    </row>
    <row r="80" spans="1:15" s="5" customFormat="1" ht="123" customHeight="1" x14ac:dyDescent="0.25">
      <c r="A80" s="37" t="s">
        <v>163</v>
      </c>
      <c r="B80" s="18" t="s">
        <v>164</v>
      </c>
      <c r="C80" s="18" t="s">
        <v>10</v>
      </c>
      <c r="D80" s="45" t="s">
        <v>165</v>
      </c>
      <c r="E80" s="81" t="s">
        <v>235</v>
      </c>
      <c r="F80" s="75" t="s">
        <v>306</v>
      </c>
      <c r="G80" s="16">
        <v>2913000</v>
      </c>
      <c r="H80" s="17">
        <v>2913000</v>
      </c>
      <c r="I80" s="25"/>
      <c r="J80" s="25"/>
      <c r="K80" s="6"/>
      <c r="L80" s="6"/>
      <c r="M80" s="6"/>
      <c r="N80" s="6"/>
    </row>
    <row r="81" spans="1:14" s="5" customFormat="1" ht="120" customHeight="1" x14ac:dyDescent="0.25">
      <c r="A81" s="37" t="s">
        <v>163</v>
      </c>
      <c r="B81" s="18" t="s">
        <v>164</v>
      </c>
      <c r="C81" s="18" t="s">
        <v>10</v>
      </c>
      <c r="D81" s="45" t="s">
        <v>165</v>
      </c>
      <c r="E81" s="78" t="s">
        <v>198</v>
      </c>
      <c r="F81" s="75" t="s">
        <v>307</v>
      </c>
      <c r="G81" s="16">
        <f t="shared" si="5"/>
        <v>1100000</v>
      </c>
      <c r="H81" s="17">
        <v>1100000</v>
      </c>
      <c r="I81" s="25"/>
      <c r="J81" s="25"/>
      <c r="K81" s="6"/>
      <c r="L81" s="6"/>
      <c r="M81" s="6"/>
      <c r="N81" s="6"/>
    </row>
    <row r="82" spans="1:14" s="5" customFormat="1" ht="90" x14ac:dyDescent="0.25">
      <c r="A82" s="37" t="s">
        <v>163</v>
      </c>
      <c r="B82" s="18" t="s">
        <v>164</v>
      </c>
      <c r="C82" s="18" t="s">
        <v>10</v>
      </c>
      <c r="D82" s="45" t="s">
        <v>165</v>
      </c>
      <c r="E82" s="78" t="s">
        <v>199</v>
      </c>
      <c r="F82" s="75" t="s">
        <v>308</v>
      </c>
      <c r="G82" s="16">
        <f t="shared" si="5"/>
        <v>2200000</v>
      </c>
      <c r="H82" s="17">
        <v>2200000</v>
      </c>
      <c r="I82" s="25"/>
      <c r="J82" s="25"/>
      <c r="K82" s="6"/>
      <c r="L82" s="6"/>
      <c r="M82" s="6"/>
      <c r="N82" s="6"/>
    </row>
    <row r="83" spans="1:14" s="5" customFormat="1" ht="90" x14ac:dyDescent="0.25">
      <c r="A83" s="37" t="s">
        <v>163</v>
      </c>
      <c r="B83" s="18" t="s">
        <v>164</v>
      </c>
      <c r="C83" s="18" t="s">
        <v>10</v>
      </c>
      <c r="D83" s="45" t="s">
        <v>165</v>
      </c>
      <c r="E83" s="78" t="s">
        <v>200</v>
      </c>
      <c r="F83" s="75" t="s">
        <v>309</v>
      </c>
      <c r="G83" s="16">
        <f t="shared" si="5"/>
        <v>1600000</v>
      </c>
      <c r="H83" s="17">
        <v>1600000</v>
      </c>
      <c r="I83" s="25"/>
      <c r="J83" s="25"/>
      <c r="K83" s="6"/>
      <c r="L83" s="6"/>
      <c r="M83" s="6"/>
      <c r="N83" s="6"/>
    </row>
    <row r="84" spans="1:14" s="5" customFormat="1" ht="96.75" customHeight="1" x14ac:dyDescent="0.25">
      <c r="A84" s="37" t="s">
        <v>163</v>
      </c>
      <c r="B84" s="18" t="s">
        <v>164</v>
      </c>
      <c r="C84" s="18" t="s">
        <v>10</v>
      </c>
      <c r="D84" s="45" t="s">
        <v>165</v>
      </c>
      <c r="E84" s="78" t="s">
        <v>201</v>
      </c>
      <c r="F84" s="75" t="s">
        <v>310</v>
      </c>
      <c r="G84" s="16">
        <f t="shared" si="5"/>
        <v>1300000</v>
      </c>
      <c r="H84" s="17">
        <v>1300000</v>
      </c>
      <c r="I84" s="25"/>
      <c r="J84" s="25"/>
      <c r="K84" s="6"/>
      <c r="L84" s="6"/>
      <c r="M84" s="6"/>
      <c r="N84" s="6"/>
    </row>
    <row r="85" spans="1:14" s="5" customFormat="1" ht="18" hidden="1" x14ac:dyDescent="0.25">
      <c r="A85" s="37" t="s">
        <v>68</v>
      </c>
      <c r="B85" s="18" t="s">
        <v>24</v>
      </c>
      <c r="C85" s="18" t="s">
        <v>10</v>
      </c>
      <c r="D85" s="47" t="s">
        <v>25</v>
      </c>
      <c r="E85" s="13" t="s">
        <v>56</v>
      </c>
      <c r="F85" s="73"/>
      <c r="G85" s="16">
        <f t="shared" si="5"/>
        <v>0</v>
      </c>
      <c r="H85" s="17"/>
      <c r="I85" s="17"/>
      <c r="J85" s="25"/>
      <c r="K85" s="6"/>
      <c r="L85" s="6"/>
      <c r="M85" s="6"/>
      <c r="N85" s="6"/>
    </row>
    <row r="86" spans="1:14" s="5" customFormat="1" ht="54" hidden="1" x14ac:dyDescent="0.25">
      <c r="A86" s="37" t="s">
        <v>68</v>
      </c>
      <c r="B86" s="18" t="s">
        <v>24</v>
      </c>
      <c r="C86" s="18" t="s">
        <v>10</v>
      </c>
      <c r="D86" s="47" t="s">
        <v>25</v>
      </c>
      <c r="E86" s="13" t="s">
        <v>103</v>
      </c>
      <c r="F86" s="73"/>
      <c r="G86" s="16">
        <f t="shared" si="5"/>
        <v>0</v>
      </c>
      <c r="H86" s="17"/>
      <c r="I86" s="25"/>
      <c r="J86" s="25"/>
      <c r="K86" s="6"/>
      <c r="L86" s="6"/>
      <c r="M86" s="6"/>
      <c r="N86" s="6"/>
    </row>
    <row r="87" spans="1:14" s="5" customFormat="1" ht="72" hidden="1" x14ac:dyDescent="0.25">
      <c r="A87" s="37" t="s">
        <v>68</v>
      </c>
      <c r="B87" s="18" t="s">
        <v>24</v>
      </c>
      <c r="C87" s="18" t="s">
        <v>10</v>
      </c>
      <c r="D87" s="47" t="s">
        <v>25</v>
      </c>
      <c r="E87" s="13" t="s">
        <v>104</v>
      </c>
      <c r="F87" s="73"/>
      <c r="G87" s="16">
        <f t="shared" si="5"/>
        <v>0</v>
      </c>
      <c r="H87" s="17"/>
      <c r="I87" s="25"/>
      <c r="J87" s="25"/>
      <c r="K87" s="6"/>
      <c r="L87" s="6"/>
      <c r="M87" s="6"/>
      <c r="N87" s="6"/>
    </row>
    <row r="88" spans="1:14" s="5" customFormat="1" ht="36" hidden="1" x14ac:dyDescent="0.25">
      <c r="A88" s="37" t="s">
        <v>68</v>
      </c>
      <c r="B88" s="18" t="s">
        <v>24</v>
      </c>
      <c r="C88" s="18" t="s">
        <v>10</v>
      </c>
      <c r="D88" s="47" t="s">
        <v>25</v>
      </c>
      <c r="E88" s="13" t="s">
        <v>123</v>
      </c>
      <c r="F88" s="73"/>
      <c r="G88" s="16">
        <f t="shared" si="5"/>
        <v>0</v>
      </c>
      <c r="H88" s="17"/>
      <c r="I88" s="25"/>
      <c r="J88" s="25"/>
      <c r="K88" s="6"/>
      <c r="L88" s="6"/>
      <c r="M88" s="6"/>
      <c r="N88" s="6"/>
    </row>
    <row r="89" spans="1:14" s="5" customFormat="1" ht="36" hidden="1" x14ac:dyDescent="0.25">
      <c r="A89" s="37" t="s">
        <v>33</v>
      </c>
      <c r="B89" s="18" t="s">
        <v>15</v>
      </c>
      <c r="C89" s="18" t="s">
        <v>34</v>
      </c>
      <c r="D89" s="49" t="s">
        <v>35</v>
      </c>
      <c r="E89" s="74" t="s">
        <v>58</v>
      </c>
      <c r="F89" s="73"/>
      <c r="G89" s="16">
        <f t="shared" si="5"/>
        <v>0</v>
      </c>
      <c r="H89" s="25"/>
      <c r="I89" s="25"/>
      <c r="J89" s="25"/>
      <c r="K89" s="6"/>
      <c r="L89" s="6"/>
      <c r="M89" s="6"/>
      <c r="N89" s="6"/>
    </row>
    <row r="90" spans="1:14" s="5" customFormat="1" ht="36" hidden="1" x14ac:dyDescent="0.25">
      <c r="A90" s="37" t="s">
        <v>33</v>
      </c>
      <c r="B90" s="18" t="s">
        <v>15</v>
      </c>
      <c r="C90" s="18" t="s">
        <v>34</v>
      </c>
      <c r="D90" s="49" t="s">
        <v>35</v>
      </c>
      <c r="E90" s="74" t="s">
        <v>101</v>
      </c>
      <c r="F90" s="65"/>
      <c r="G90" s="16">
        <f>H90+I90</f>
        <v>0</v>
      </c>
      <c r="H90" s="25"/>
      <c r="I90" s="25"/>
      <c r="J90" s="25"/>
      <c r="K90" s="6"/>
      <c r="L90" s="6"/>
      <c r="M90" s="6"/>
      <c r="N90" s="6"/>
    </row>
    <row r="91" spans="1:14" s="5" customFormat="1" ht="36" hidden="1" x14ac:dyDescent="0.25">
      <c r="A91" s="37" t="s">
        <v>149</v>
      </c>
      <c r="B91" s="18" t="s">
        <v>150</v>
      </c>
      <c r="C91" s="18" t="s">
        <v>34</v>
      </c>
      <c r="D91" s="49" t="s">
        <v>151</v>
      </c>
      <c r="E91" s="74" t="s">
        <v>58</v>
      </c>
      <c r="F91" s="65"/>
      <c r="G91" s="16">
        <f>H91+I91</f>
        <v>0</v>
      </c>
      <c r="H91" s="25">
        <v>0</v>
      </c>
      <c r="I91" s="25">
        <v>0</v>
      </c>
      <c r="J91" s="25">
        <v>0</v>
      </c>
      <c r="K91" s="6"/>
      <c r="L91" s="6"/>
      <c r="M91" s="6"/>
      <c r="N91" s="6"/>
    </row>
    <row r="92" spans="1:14" s="5" customFormat="1" ht="54" hidden="1" x14ac:dyDescent="0.25">
      <c r="A92" s="37" t="s">
        <v>61</v>
      </c>
      <c r="B92" s="18" t="s">
        <v>64</v>
      </c>
      <c r="C92" s="18" t="s">
        <v>34</v>
      </c>
      <c r="D92" s="49" t="s">
        <v>66</v>
      </c>
      <c r="E92" s="74" t="s">
        <v>58</v>
      </c>
      <c r="F92" s="73"/>
      <c r="G92" s="16">
        <f t="shared" si="5"/>
        <v>0</v>
      </c>
      <c r="H92" s="25"/>
      <c r="I92" s="25"/>
      <c r="J92" s="25"/>
      <c r="K92" s="6"/>
      <c r="L92" s="6"/>
      <c r="M92" s="6"/>
      <c r="N92" s="6"/>
    </row>
    <row r="93" spans="1:14" s="5" customFormat="1" ht="54" hidden="1" x14ac:dyDescent="0.25">
      <c r="A93" s="37" t="s">
        <v>61</v>
      </c>
      <c r="B93" s="18" t="s">
        <v>64</v>
      </c>
      <c r="C93" s="18" t="s">
        <v>34</v>
      </c>
      <c r="D93" s="49" t="s">
        <v>66</v>
      </c>
      <c r="E93" s="74" t="s">
        <v>101</v>
      </c>
      <c r="F93" s="65"/>
      <c r="G93" s="16">
        <f>H93+I93</f>
        <v>0</v>
      </c>
      <c r="H93" s="25"/>
      <c r="I93" s="25"/>
      <c r="J93" s="25"/>
      <c r="K93" s="6"/>
      <c r="L93" s="6"/>
      <c r="M93" s="6"/>
      <c r="N93" s="6"/>
    </row>
    <row r="94" spans="1:14" s="5" customFormat="1" ht="54" hidden="1" x14ac:dyDescent="0.25">
      <c r="A94" s="37" t="s">
        <v>69</v>
      </c>
      <c r="B94" s="18" t="s">
        <v>70</v>
      </c>
      <c r="C94" s="18" t="s">
        <v>7</v>
      </c>
      <c r="D94" s="45" t="s">
        <v>71</v>
      </c>
      <c r="E94" s="74" t="s">
        <v>57</v>
      </c>
      <c r="F94" s="65"/>
      <c r="G94" s="16">
        <f>H94+I94</f>
        <v>0</v>
      </c>
      <c r="H94" s="25"/>
      <c r="I94" s="25"/>
      <c r="J94" s="25"/>
      <c r="K94" s="6"/>
      <c r="L94" s="6"/>
      <c r="M94" s="6"/>
      <c r="N94" s="6"/>
    </row>
    <row r="95" spans="1:14" s="5" customFormat="1" ht="54" hidden="1" x14ac:dyDescent="0.25">
      <c r="A95" s="37" t="s">
        <v>89</v>
      </c>
      <c r="B95" s="18" t="s">
        <v>90</v>
      </c>
      <c r="C95" s="18" t="s">
        <v>7</v>
      </c>
      <c r="D95" s="45" t="s">
        <v>91</v>
      </c>
      <c r="E95" s="74" t="s">
        <v>58</v>
      </c>
      <c r="F95" s="73"/>
      <c r="G95" s="16">
        <f>H95+I95</f>
        <v>0</v>
      </c>
      <c r="H95" s="25"/>
      <c r="I95" s="25"/>
      <c r="J95" s="25"/>
      <c r="K95" s="6"/>
      <c r="L95" s="6"/>
      <c r="M95" s="6"/>
      <c r="N95" s="6"/>
    </row>
    <row r="96" spans="1:14" s="5" customFormat="1" ht="36" hidden="1" x14ac:dyDescent="0.25">
      <c r="A96" s="37" t="s">
        <v>62</v>
      </c>
      <c r="B96" s="18" t="s">
        <v>65</v>
      </c>
      <c r="C96" s="18" t="s">
        <v>7</v>
      </c>
      <c r="D96" s="49" t="s">
        <v>67</v>
      </c>
      <c r="E96" s="74" t="s">
        <v>57</v>
      </c>
      <c r="F96" s="65"/>
      <c r="G96" s="16">
        <f t="shared" si="5"/>
        <v>0</v>
      </c>
      <c r="H96" s="25"/>
      <c r="I96" s="25"/>
      <c r="J96" s="25"/>
      <c r="K96" s="6"/>
      <c r="L96" s="6"/>
      <c r="M96" s="6"/>
      <c r="N96" s="6"/>
    </row>
    <row r="97" spans="1:14" s="5" customFormat="1" ht="54" hidden="1" x14ac:dyDescent="0.25">
      <c r="A97" s="37" t="s">
        <v>60</v>
      </c>
      <c r="B97" s="29" t="s">
        <v>26</v>
      </c>
      <c r="C97" s="18" t="s">
        <v>11</v>
      </c>
      <c r="D97" s="47" t="s">
        <v>27</v>
      </c>
      <c r="E97" s="13" t="s">
        <v>95</v>
      </c>
      <c r="F97" s="73"/>
      <c r="G97" s="16">
        <f t="shared" si="5"/>
        <v>0</v>
      </c>
      <c r="H97" s="17"/>
      <c r="I97" s="17"/>
      <c r="J97" s="25"/>
      <c r="K97" s="6"/>
      <c r="L97" s="6"/>
      <c r="M97" s="6"/>
      <c r="N97" s="6"/>
    </row>
    <row r="98" spans="1:14" s="5" customFormat="1" ht="54" hidden="1" x14ac:dyDescent="0.25">
      <c r="A98" s="37" t="s">
        <v>132</v>
      </c>
      <c r="B98" s="29" t="s">
        <v>133</v>
      </c>
      <c r="C98" s="29" t="s">
        <v>7</v>
      </c>
      <c r="D98" s="45" t="s">
        <v>14</v>
      </c>
      <c r="E98" s="13" t="s">
        <v>134</v>
      </c>
      <c r="F98" s="65"/>
      <c r="G98" s="16">
        <f t="shared" si="5"/>
        <v>0</v>
      </c>
      <c r="H98" s="25"/>
      <c r="I98" s="25"/>
      <c r="J98" s="25"/>
      <c r="K98" s="6"/>
      <c r="L98" s="6"/>
      <c r="M98" s="6"/>
      <c r="N98" s="6"/>
    </row>
    <row r="99" spans="1:14" s="5" customFormat="1" ht="54" hidden="1" x14ac:dyDescent="0.25">
      <c r="A99" s="37" t="s">
        <v>132</v>
      </c>
      <c r="B99" s="29" t="s">
        <v>133</v>
      </c>
      <c r="C99" s="29" t="s">
        <v>7</v>
      </c>
      <c r="D99" s="45" t="s">
        <v>14</v>
      </c>
      <c r="E99" s="74" t="s">
        <v>135</v>
      </c>
      <c r="F99" s="65"/>
      <c r="G99" s="16">
        <f t="shared" si="5"/>
        <v>0</v>
      </c>
      <c r="H99" s="25"/>
      <c r="I99" s="25"/>
      <c r="J99" s="25"/>
      <c r="K99" s="6"/>
      <c r="L99" s="6"/>
      <c r="M99" s="6"/>
      <c r="N99" s="6"/>
    </row>
    <row r="100" spans="1:14" s="5" customFormat="1" ht="72" hidden="1" x14ac:dyDescent="0.25">
      <c r="A100" s="37" t="s">
        <v>132</v>
      </c>
      <c r="B100" s="29" t="s">
        <v>133</v>
      </c>
      <c r="C100" s="29" t="s">
        <v>7</v>
      </c>
      <c r="D100" s="45" t="s">
        <v>14</v>
      </c>
      <c r="E100" s="74" t="s">
        <v>168</v>
      </c>
      <c r="F100" s="65"/>
      <c r="G100" s="16">
        <f t="shared" si="5"/>
        <v>0</v>
      </c>
      <c r="H100" s="25"/>
      <c r="I100" s="25"/>
      <c r="J100" s="25"/>
      <c r="K100" s="6"/>
      <c r="L100" s="6"/>
      <c r="M100" s="6"/>
      <c r="N100" s="6"/>
    </row>
    <row r="101" spans="1:14" s="5" customFormat="1" ht="54" hidden="1" x14ac:dyDescent="0.25">
      <c r="A101" s="37" t="s">
        <v>132</v>
      </c>
      <c r="B101" s="29" t="s">
        <v>133</v>
      </c>
      <c r="C101" s="29" t="s">
        <v>7</v>
      </c>
      <c r="D101" s="45" t="s">
        <v>14</v>
      </c>
      <c r="E101" s="74" t="s">
        <v>241</v>
      </c>
      <c r="F101" s="65"/>
      <c r="G101" s="16">
        <f t="shared" si="5"/>
        <v>0</v>
      </c>
      <c r="H101" s="25"/>
      <c r="I101" s="25"/>
      <c r="J101" s="25"/>
      <c r="K101" s="6"/>
      <c r="L101" s="6"/>
      <c r="M101" s="6"/>
      <c r="N101" s="6"/>
    </row>
    <row r="102" spans="1:14" s="5" customFormat="1" ht="54" x14ac:dyDescent="0.25">
      <c r="A102" s="37" t="s">
        <v>132</v>
      </c>
      <c r="B102" s="84" t="s">
        <v>133</v>
      </c>
      <c r="C102" s="84" t="s">
        <v>7</v>
      </c>
      <c r="D102" s="85" t="s">
        <v>14</v>
      </c>
      <c r="E102" s="86" t="s">
        <v>136</v>
      </c>
      <c r="F102" s="87" t="s">
        <v>311</v>
      </c>
      <c r="G102" s="43">
        <f t="shared" si="5"/>
        <v>110600</v>
      </c>
      <c r="H102" s="88">
        <v>0</v>
      </c>
      <c r="I102" s="88">
        <v>110600</v>
      </c>
      <c r="J102" s="88">
        <v>110600</v>
      </c>
      <c r="K102" s="6"/>
      <c r="L102" s="6"/>
      <c r="M102" s="6"/>
      <c r="N102" s="6"/>
    </row>
    <row r="103" spans="1:14" s="5" customFormat="1" ht="36" hidden="1" x14ac:dyDescent="0.25">
      <c r="A103" s="60" t="s">
        <v>63</v>
      </c>
      <c r="B103" s="21" t="s">
        <v>36</v>
      </c>
      <c r="C103" s="21" t="s">
        <v>37</v>
      </c>
      <c r="D103" s="45" t="s">
        <v>38</v>
      </c>
      <c r="E103" s="74" t="s">
        <v>58</v>
      </c>
      <c r="F103" s="68"/>
      <c r="G103" s="16">
        <f t="shared" si="5"/>
        <v>0</v>
      </c>
      <c r="H103" s="25"/>
      <c r="I103" s="25"/>
      <c r="J103" s="25"/>
      <c r="K103" s="6"/>
      <c r="L103" s="6"/>
      <c r="M103" s="6"/>
      <c r="N103" s="6"/>
    </row>
    <row r="104" spans="1:14" ht="54" hidden="1" x14ac:dyDescent="0.25">
      <c r="A104" s="60" t="s">
        <v>72</v>
      </c>
      <c r="B104" s="21" t="s">
        <v>73</v>
      </c>
      <c r="C104" s="21" t="s">
        <v>8</v>
      </c>
      <c r="D104" s="45" t="s">
        <v>74</v>
      </c>
      <c r="E104" s="74" t="s">
        <v>58</v>
      </c>
      <c r="F104" s="68"/>
      <c r="G104" s="16">
        <f>H104+I104</f>
        <v>0</v>
      </c>
      <c r="H104" s="25"/>
      <c r="I104" s="25"/>
      <c r="J104" s="25"/>
    </row>
    <row r="105" spans="1:14" ht="142.5" hidden="1" customHeight="1" x14ac:dyDescent="0.25">
      <c r="A105" s="60" t="s">
        <v>96</v>
      </c>
      <c r="B105" s="61" t="s">
        <v>97</v>
      </c>
      <c r="C105" s="61" t="s">
        <v>16</v>
      </c>
      <c r="D105" s="48" t="s">
        <v>99</v>
      </c>
      <c r="E105" s="19" t="s">
        <v>98</v>
      </c>
      <c r="F105" s="19"/>
      <c r="G105" s="16">
        <f>H105+I105</f>
        <v>0</v>
      </c>
      <c r="H105" s="17">
        <v>0</v>
      </c>
      <c r="I105" s="26"/>
      <c r="J105" s="26"/>
    </row>
    <row r="106" spans="1:14" ht="124.8" hidden="1" x14ac:dyDescent="0.25">
      <c r="A106" s="60" t="s">
        <v>96</v>
      </c>
      <c r="B106" s="61" t="s">
        <v>97</v>
      </c>
      <c r="C106" s="61" t="s">
        <v>16</v>
      </c>
      <c r="D106" s="48" t="s">
        <v>99</v>
      </c>
      <c r="E106" s="19" t="s">
        <v>100</v>
      </c>
      <c r="F106" s="19"/>
      <c r="G106" s="16">
        <f>H106+I106</f>
        <v>0</v>
      </c>
      <c r="H106" s="17"/>
      <c r="I106" s="26"/>
      <c r="J106" s="26"/>
    </row>
    <row r="107" spans="1:14" ht="52.2" hidden="1" x14ac:dyDescent="0.25">
      <c r="A107" s="57" t="s">
        <v>128</v>
      </c>
      <c r="B107" s="30"/>
      <c r="C107" s="30"/>
      <c r="D107" s="32" t="s">
        <v>129</v>
      </c>
      <c r="E107" s="32"/>
      <c r="F107" s="33"/>
      <c r="G107" s="14">
        <f>H107+I107</f>
        <v>0</v>
      </c>
      <c r="H107" s="28">
        <f>H108</f>
        <v>0</v>
      </c>
      <c r="I107" s="28">
        <f>I108</f>
        <v>0</v>
      </c>
      <c r="J107" s="28">
        <f>J108</f>
        <v>0</v>
      </c>
    </row>
    <row r="108" spans="1:14" ht="118.5" hidden="1" customHeight="1" x14ac:dyDescent="0.25">
      <c r="A108" s="37" t="s">
        <v>130</v>
      </c>
      <c r="B108" s="34" t="s">
        <v>22</v>
      </c>
      <c r="C108" s="34" t="s">
        <v>7</v>
      </c>
      <c r="D108" s="45" t="s">
        <v>23</v>
      </c>
      <c r="E108" s="13" t="s">
        <v>131</v>
      </c>
      <c r="F108" s="65"/>
      <c r="G108" s="16">
        <f>H108+I108</f>
        <v>0</v>
      </c>
      <c r="H108" s="17"/>
      <c r="I108" s="26"/>
      <c r="J108" s="26"/>
    </row>
    <row r="109" spans="1:14" ht="57" customHeight="1" x14ac:dyDescent="0.25">
      <c r="A109" s="57" t="s">
        <v>157</v>
      </c>
      <c r="B109" s="30"/>
      <c r="C109" s="30"/>
      <c r="D109" s="32" t="s">
        <v>158</v>
      </c>
      <c r="E109" s="51"/>
      <c r="F109" s="72"/>
      <c r="G109" s="14">
        <f>SUM(H109+I109)</f>
        <v>3000000</v>
      </c>
      <c r="H109" s="15">
        <f>SUM(H110:H118)</f>
        <v>0</v>
      </c>
      <c r="I109" s="15">
        <f>SUM(I110:I118)</f>
        <v>3000000</v>
      </c>
      <c r="J109" s="15">
        <f>SUM(J110:J118)</f>
        <v>3000000</v>
      </c>
    </row>
    <row r="110" spans="1:14" ht="66.75" hidden="1" customHeight="1" x14ac:dyDescent="0.25">
      <c r="A110" s="37" t="s">
        <v>202</v>
      </c>
      <c r="B110" s="18" t="s">
        <v>187</v>
      </c>
      <c r="C110" s="18" t="s">
        <v>188</v>
      </c>
      <c r="D110" s="45" t="s">
        <v>189</v>
      </c>
      <c r="E110" s="100" t="s">
        <v>184</v>
      </c>
      <c r="F110" s="98"/>
      <c r="G110" s="16">
        <f t="shared" ref="G110:G118" si="6">H110+I110</f>
        <v>0</v>
      </c>
      <c r="H110" s="17"/>
      <c r="I110" s="17"/>
      <c r="J110" s="17"/>
    </row>
    <row r="111" spans="1:14" ht="55.95" hidden="1" customHeight="1" x14ac:dyDescent="0.25">
      <c r="A111" s="37" t="s">
        <v>159</v>
      </c>
      <c r="B111" s="34" t="s">
        <v>160</v>
      </c>
      <c r="C111" s="34" t="s">
        <v>16</v>
      </c>
      <c r="D111" s="45" t="s">
        <v>161</v>
      </c>
      <c r="E111" s="102"/>
      <c r="F111" s="98"/>
      <c r="G111" s="16">
        <f t="shared" si="6"/>
        <v>0</v>
      </c>
      <c r="H111" s="17"/>
      <c r="I111" s="17"/>
      <c r="J111" s="17"/>
    </row>
    <row r="112" spans="1:14" ht="135.6" customHeight="1" x14ac:dyDescent="0.25">
      <c r="A112" s="37"/>
      <c r="B112" s="34" t="s">
        <v>321</v>
      </c>
      <c r="C112" s="34" t="s">
        <v>322</v>
      </c>
      <c r="D112" s="45" t="s">
        <v>323</v>
      </c>
      <c r="E112" s="83" t="s">
        <v>324</v>
      </c>
      <c r="F112" s="82" t="s">
        <v>325</v>
      </c>
      <c r="G112" s="16">
        <f t="shared" si="6"/>
        <v>3000000</v>
      </c>
      <c r="H112" s="17">
        <v>0</v>
      </c>
      <c r="I112" s="17">
        <v>3000000</v>
      </c>
      <c r="J112" s="17">
        <v>3000000</v>
      </c>
    </row>
    <row r="113" spans="1:10" ht="54" hidden="1" x14ac:dyDescent="0.25">
      <c r="A113" s="37" t="s">
        <v>159</v>
      </c>
      <c r="B113" s="34" t="s">
        <v>160</v>
      </c>
      <c r="C113" s="34" t="s">
        <v>16</v>
      </c>
      <c r="D113" s="45" t="s">
        <v>161</v>
      </c>
      <c r="E113" s="74" t="s">
        <v>203</v>
      </c>
      <c r="F113" s="74"/>
      <c r="G113" s="16">
        <f t="shared" si="6"/>
        <v>0</v>
      </c>
      <c r="H113" s="17"/>
      <c r="I113" s="17"/>
      <c r="J113" s="17"/>
    </row>
    <row r="114" spans="1:10" ht="54" hidden="1" x14ac:dyDescent="0.25">
      <c r="A114" s="37" t="s">
        <v>159</v>
      </c>
      <c r="B114" s="34" t="s">
        <v>160</v>
      </c>
      <c r="C114" s="34" t="s">
        <v>16</v>
      </c>
      <c r="D114" s="45" t="s">
        <v>161</v>
      </c>
      <c r="E114" s="74" t="s">
        <v>167</v>
      </c>
      <c r="F114" s="74"/>
      <c r="G114" s="16">
        <f t="shared" si="6"/>
        <v>0</v>
      </c>
      <c r="H114" s="17"/>
      <c r="I114" s="17"/>
      <c r="J114" s="17"/>
    </row>
    <row r="115" spans="1:10" ht="54" hidden="1" x14ac:dyDescent="0.25">
      <c r="A115" s="37" t="s">
        <v>159</v>
      </c>
      <c r="B115" s="34" t="s">
        <v>160</v>
      </c>
      <c r="C115" s="34" t="s">
        <v>16</v>
      </c>
      <c r="D115" s="45" t="s">
        <v>161</v>
      </c>
      <c r="E115" s="74" t="s">
        <v>162</v>
      </c>
      <c r="F115" s="74"/>
      <c r="G115" s="16">
        <f t="shared" si="6"/>
        <v>0</v>
      </c>
      <c r="H115" s="17"/>
      <c r="I115" s="25"/>
      <c r="J115" s="25"/>
    </row>
    <row r="116" spans="1:10" ht="54" hidden="1" x14ac:dyDescent="0.25">
      <c r="A116" s="37" t="s">
        <v>159</v>
      </c>
      <c r="B116" s="34" t="s">
        <v>160</v>
      </c>
      <c r="C116" s="34" t="s">
        <v>16</v>
      </c>
      <c r="D116" s="45" t="s">
        <v>161</v>
      </c>
      <c r="E116" s="74" t="s">
        <v>98</v>
      </c>
      <c r="F116" s="65"/>
      <c r="G116" s="16">
        <f t="shared" si="6"/>
        <v>0</v>
      </c>
      <c r="H116" s="17"/>
      <c r="I116" s="25"/>
      <c r="J116" s="25"/>
    </row>
    <row r="117" spans="1:10" ht="54" hidden="1" x14ac:dyDescent="0.25">
      <c r="A117" s="37" t="s">
        <v>159</v>
      </c>
      <c r="B117" s="34" t="s">
        <v>160</v>
      </c>
      <c r="C117" s="34" t="s">
        <v>16</v>
      </c>
      <c r="D117" s="45" t="s">
        <v>161</v>
      </c>
      <c r="E117" s="74" t="s">
        <v>230</v>
      </c>
      <c r="F117" s="65"/>
      <c r="G117" s="16">
        <f t="shared" si="6"/>
        <v>0</v>
      </c>
      <c r="H117" s="17"/>
      <c r="I117" s="25"/>
      <c r="J117" s="25"/>
    </row>
    <row r="118" spans="1:10" ht="54" hidden="1" x14ac:dyDescent="0.25">
      <c r="A118" s="37" t="s">
        <v>159</v>
      </c>
      <c r="B118" s="34" t="s">
        <v>160</v>
      </c>
      <c r="C118" s="34" t="s">
        <v>16</v>
      </c>
      <c r="D118" s="45" t="s">
        <v>161</v>
      </c>
      <c r="E118" s="74" t="s">
        <v>240</v>
      </c>
      <c r="F118" s="65"/>
      <c r="G118" s="16">
        <f t="shared" si="6"/>
        <v>0</v>
      </c>
      <c r="H118" s="17"/>
      <c r="I118" s="25"/>
      <c r="J118" s="25"/>
    </row>
    <row r="119" spans="1:10" ht="36.6" customHeight="1" x14ac:dyDescent="0.25">
      <c r="A119" s="60"/>
      <c r="B119" s="62"/>
      <c r="C119" s="62"/>
      <c r="D119" s="50" t="s">
        <v>46</v>
      </c>
      <c r="E119" s="63"/>
      <c r="F119" s="64"/>
      <c r="G119" s="28">
        <f>SUM(I119+H119)</f>
        <v>143732250</v>
      </c>
      <c r="H119" s="28">
        <f>H14+H40+H70+H107+H50+H109+H55+H62+H34+H25</f>
        <v>99404580</v>
      </c>
      <c r="I119" s="28">
        <f>I14+I40+I70+I107+I50+I109+I55+I62+I34+I25</f>
        <v>44327670</v>
      </c>
      <c r="J119" s="28">
        <f>J14+J40+J70+J107+J50+J109+J55+J62+J34+J25</f>
        <v>44327670</v>
      </c>
    </row>
    <row r="120" spans="1:10" ht="24" customHeight="1" x14ac:dyDescent="0.35">
      <c r="D120" s="56"/>
      <c r="E120" s="9"/>
      <c r="F120" s="10"/>
      <c r="G120" s="38"/>
      <c r="H120" s="38"/>
      <c r="I120" s="38"/>
      <c r="J120" s="35"/>
    </row>
    <row r="121" spans="1:10" ht="18" x14ac:dyDescent="0.35">
      <c r="E121" s="9"/>
      <c r="F121" s="10"/>
      <c r="G121" s="38"/>
      <c r="H121" s="38"/>
      <c r="I121" s="38"/>
      <c r="J121" s="36"/>
    </row>
    <row r="122" spans="1:10" ht="12.75" hidden="1" customHeight="1" x14ac:dyDescent="0.35">
      <c r="A122" s="4"/>
      <c r="B122" s="9"/>
      <c r="C122" s="9"/>
      <c r="D122" s="9"/>
      <c r="E122" s="9"/>
      <c r="F122" s="10"/>
      <c r="G122" s="38"/>
      <c r="H122" s="39"/>
      <c r="I122" s="39"/>
      <c r="J122" s="9"/>
    </row>
    <row r="123" spans="1:10" ht="18" x14ac:dyDescent="0.35">
      <c r="A123" s="4"/>
      <c r="B123" s="9"/>
      <c r="C123" s="9"/>
      <c r="D123" s="9"/>
      <c r="E123" s="9"/>
      <c r="F123" s="10"/>
      <c r="G123" s="38"/>
      <c r="H123" s="38"/>
      <c r="I123" s="38"/>
      <c r="J123" s="9"/>
    </row>
    <row r="124" spans="1:10" ht="42" customHeight="1" x14ac:dyDescent="0.35">
      <c r="A124" s="4"/>
      <c r="B124" s="9"/>
      <c r="C124" s="9"/>
      <c r="D124" s="9"/>
      <c r="E124" s="9"/>
      <c r="F124" s="10"/>
      <c r="G124" s="38"/>
      <c r="H124" s="38"/>
      <c r="I124" s="38"/>
      <c r="J124" s="9"/>
    </row>
    <row r="125" spans="1:10" ht="18" x14ac:dyDescent="0.35">
      <c r="A125" s="4"/>
      <c r="B125" s="9" t="s">
        <v>253</v>
      </c>
      <c r="C125" s="9"/>
      <c r="D125" s="9"/>
      <c r="E125" s="9"/>
      <c r="F125" s="10"/>
      <c r="G125" s="10"/>
      <c r="H125" s="40"/>
      <c r="I125" s="9" t="s">
        <v>254</v>
      </c>
      <c r="J125" s="9"/>
    </row>
    <row r="126" spans="1:10" ht="71.400000000000006" customHeight="1" x14ac:dyDescent="0.35">
      <c r="A126" s="4"/>
      <c r="B126" s="9"/>
      <c r="C126" s="9"/>
      <c r="D126" s="9"/>
      <c r="E126" s="9"/>
      <c r="F126" s="10"/>
      <c r="G126" s="10"/>
      <c r="H126" s="9"/>
      <c r="I126" s="9"/>
      <c r="J126" s="9"/>
    </row>
    <row r="127" spans="1:10" ht="18" x14ac:dyDescent="0.35">
      <c r="A127" s="4"/>
      <c r="B127" s="103" t="s">
        <v>80</v>
      </c>
      <c r="C127" s="103"/>
      <c r="D127" s="103"/>
      <c r="E127" s="9"/>
      <c r="F127" s="10"/>
      <c r="G127" s="10"/>
      <c r="H127" s="9"/>
      <c r="I127" s="9" t="s">
        <v>81</v>
      </c>
      <c r="J127" s="9"/>
    </row>
    <row r="134" spans="8:8" x14ac:dyDescent="0.25">
      <c r="H134" s="36"/>
    </row>
  </sheetData>
  <sheetProtection selectLockedCells="1" selectUnlockedCells="1"/>
  <mergeCells count="29">
    <mergeCell ref="E110:E111"/>
    <mergeCell ref="E52:E53"/>
    <mergeCell ref="F110:F111"/>
    <mergeCell ref="B127:D127"/>
    <mergeCell ref="F63:F66"/>
    <mergeCell ref="G11:G12"/>
    <mergeCell ref="F71:F72"/>
    <mergeCell ref="D11:D12"/>
    <mergeCell ref="E35:E36"/>
    <mergeCell ref="E67:E69"/>
    <mergeCell ref="A11:A12"/>
    <mergeCell ref="E71:E72"/>
    <mergeCell ref="E63:E66"/>
    <mergeCell ref="E56:E57"/>
    <mergeCell ref="F26:F29"/>
    <mergeCell ref="F56:F57"/>
    <mergeCell ref="F35:F36"/>
    <mergeCell ref="E46:E47"/>
    <mergeCell ref="F67:F69"/>
    <mergeCell ref="H2:J2"/>
    <mergeCell ref="I11:J11"/>
    <mergeCell ref="F11:F12"/>
    <mergeCell ref="A6:J6"/>
    <mergeCell ref="A7:J7"/>
    <mergeCell ref="E26:E29"/>
    <mergeCell ref="H11:H12"/>
    <mergeCell ref="E11:E12"/>
    <mergeCell ref="C11:C12"/>
    <mergeCell ref="B11:B12"/>
  </mergeCells>
  <phoneticPr fontId="0" type="noConversion"/>
  <printOptions horizontalCentered="1"/>
  <pageMargins left="0.43307086614173229" right="7.874015748031496E-2" top="0.39370078740157483" bottom="0.35433070866141736" header="0.11811023622047245" footer="0.31496062992125984"/>
  <pageSetup paperSize="9" scale="51" firstPageNumber="0" fitToHeight="9" orientation="landscape" r:id="rId1"/>
  <headerFooter differentFirst="1" alignWithMargins="0">
    <oddHeader>&amp;RПродовження додатка</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3</vt:i4>
      </vt:variant>
    </vt:vector>
  </HeadingPairs>
  <TitlesOfParts>
    <vt:vector size="4" baseType="lpstr">
      <vt:lpstr>Лист1  (3)</vt:lpstr>
      <vt:lpstr>'Лист1  (3)'!_Hlk143674693</vt:lpstr>
      <vt:lpstr>'Лист1  (3)'!Заголовки_для_друку</vt:lpstr>
      <vt:lpstr>'Лист1  (3)'!Область_друку</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Irina</dc:creator>
  <cp:lastModifiedBy>MMR ZO</cp:lastModifiedBy>
  <cp:lastPrinted>2024-01-30T09:33:37Z</cp:lastPrinted>
  <dcterms:created xsi:type="dcterms:W3CDTF">2016-01-05T10:54:52Z</dcterms:created>
  <dcterms:modified xsi:type="dcterms:W3CDTF">2024-01-30T10:49:30Z</dcterms:modified>
</cp:coreProperties>
</file>